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425" windowWidth="14805" windowHeight="6690"/>
  </bookViews>
  <sheets>
    <sheet name="Приложение 2" sheetId="2" r:id="rId1"/>
  </sheets>
  <calcPr calcId="145621"/>
</workbook>
</file>

<file path=xl/calcChain.xml><?xml version="1.0" encoding="utf-8"?>
<calcChain xmlns="http://schemas.openxmlformats.org/spreadsheetml/2006/main">
  <c r="H81" i="2" l="1"/>
  <c r="H32" i="2" l="1"/>
  <c r="G71" i="2" l="1"/>
  <c r="H109" i="2"/>
  <c r="H119" i="2"/>
  <c r="H116" i="2" s="1"/>
  <c r="H124" i="2"/>
  <c r="H128" i="2"/>
  <c r="F109" i="2"/>
  <c r="G76" i="2" l="1"/>
  <c r="H68" i="2"/>
  <c r="F68" i="2" l="1"/>
  <c r="G68" i="2"/>
  <c r="G48" i="2"/>
  <c r="F51" i="2"/>
  <c r="F48" i="2" s="1"/>
  <c r="H106" i="2" l="1"/>
  <c r="H126" i="2" l="1"/>
  <c r="G116" i="2"/>
  <c r="G128" i="2" l="1"/>
  <c r="H75" i="2" l="1"/>
  <c r="G65" i="2" l="1"/>
  <c r="F75" i="2" l="1"/>
  <c r="F73" i="2" s="1"/>
  <c r="G75" i="2"/>
  <c r="G91" i="2"/>
  <c r="G80" i="2" l="1"/>
  <c r="G73" i="2"/>
  <c r="G134" i="2"/>
  <c r="J51" i="2" l="1"/>
  <c r="H121" i="2" l="1"/>
  <c r="I116" i="2"/>
  <c r="G102" i="2"/>
  <c r="F63" i="2"/>
  <c r="G63" i="2" s="1"/>
  <c r="H63" i="2"/>
  <c r="H48" i="2" l="1"/>
  <c r="J48" i="2" s="1"/>
  <c r="I51" i="2"/>
  <c r="H18" i="2" l="1"/>
  <c r="G13" i="2" l="1"/>
  <c r="H134" i="2" l="1"/>
  <c r="H131" i="2" s="1"/>
  <c r="F135" i="2"/>
  <c r="G135" i="2" s="1"/>
  <c r="G131" i="2" s="1"/>
  <c r="F134" i="2"/>
  <c r="G121" i="2"/>
  <c r="G119" i="2"/>
  <c r="I119" i="2" s="1"/>
  <c r="F119" i="2"/>
  <c r="F80" i="2"/>
  <c r="J71" i="2"/>
  <c r="G109" i="2"/>
  <c r="G106" i="2" s="1"/>
  <c r="F131" i="2" l="1"/>
  <c r="G32" i="2"/>
  <c r="G21" i="2" l="1"/>
  <c r="G18" i="2"/>
  <c r="J68" i="2" l="1"/>
  <c r="J21" i="2"/>
  <c r="J18" i="2"/>
  <c r="F106" i="2" l="1"/>
  <c r="J134" i="2"/>
  <c r="J131" i="2"/>
  <c r="H80" i="2" l="1"/>
  <c r="H91" i="2" s="1"/>
  <c r="J75" i="2"/>
  <c r="H102" i="2" l="1"/>
  <c r="J91" i="2"/>
  <c r="H57" i="2"/>
  <c r="H82" i="2" s="1"/>
  <c r="H93" i="2" l="1"/>
  <c r="H104" i="2" s="1"/>
  <c r="I57" i="2"/>
  <c r="I110" i="2"/>
  <c r="I108" i="2"/>
  <c r="I107" i="2"/>
  <c r="F111" i="2" l="1"/>
  <c r="G111" i="2" s="1"/>
  <c r="H114" i="2" s="1"/>
  <c r="I112" i="2"/>
  <c r="F113" i="2"/>
  <c r="G113" i="2" s="1"/>
  <c r="I113" i="2" s="1"/>
  <c r="I115" i="2"/>
  <c r="F91" i="2"/>
  <c r="F102" i="2" s="1"/>
  <c r="I101" i="2"/>
  <c r="I111" i="2" l="1"/>
  <c r="J111" i="2"/>
  <c r="F124" i="2"/>
  <c r="G124" i="2" s="1"/>
  <c r="J124" i="2" s="1"/>
  <c r="G35" i="2"/>
  <c r="J35" i="2" s="1"/>
  <c r="F16" i="2"/>
  <c r="F114" i="2" s="1"/>
  <c r="G114" i="2" s="1"/>
  <c r="I114" i="2" s="1"/>
  <c r="G16" i="2"/>
  <c r="J13" i="2"/>
  <c r="J16" i="2" l="1"/>
  <c r="J114" i="2"/>
  <c r="F46" i="2"/>
  <c r="F81" i="2" s="1"/>
  <c r="H38" i="2"/>
  <c r="G38" i="2"/>
  <c r="F38" i="2"/>
  <c r="I32" i="2"/>
  <c r="I18" i="2" l="1"/>
  <c r="I16" i="2"/>
  <c r="I15" i="2"/>
  <c r="J15" i="2" s="1"/>
  <c r="I13" i="2"/>
  <c r="H53" i="2" l="1"/>
  <c r="G82" i="2" l="1"/>
  <c r="G93" i="2" s="1"/>
  <c r="F82" i="2"/>
  <c r="F93" i="2" l="1"/>
  <c r="F104" i="2" s="1"/>
  <c r="F78" i="2"/>
  <c r="G104" i="2"/>
  <c r="F128" i="2"/>
  <c r="I128" i="2" s="1"/>
  <c r="H46" i="2"/>
  <c r="H45" i="2"/>
  <c r="H43" i="2"/>
  <c r="J32" i="2"/>
  <c r="H73" i="2" l="1"/>
  <c r="I104" i="2"/>
  <c r="F126" i="2"/>
  <c r="F123" i="2"/>
  <c r="H92" i="2" l="1"/>
  <c r="H78" i="2"/>
  <c r="H103" i="2"/>
  <c r="H100" i="2" s="1"/>
  <c r="J109" i="2"/>
  <c r="I109" i="2"/>
  <c r="G123" i="2"/>
  <c r="F45" i="2"/>
  <c r="I27" i="2"/>
  <c r="G46" i="2"/>
  <c r="H89" i="2" l="1"/>
  <c r="I106" i="2"/>
  <c r="J106" i="2"/>
  <c r="F43" i="2"/>
  <c r="G43" i="2" s="1"/>
  <c r="G45" i="2"/>
  <c r="J53" i="2" l="1"/>
  <c r="J56" i="2"/>
  <c r="G56" i="2"/>
  <c r="F56" i="2" l="1"/>
  <c r="G53" i="2"/>
  <c r="G81" i="2"/>
  <c r="I56" i="2"/>
  <c r="F53" i="2"/>
  <c r="I22" i="2"/>
  <c r="J102" i="2" l="1"/>
  <c r="I102" i="2"/>
  <c r="F92" i="2"/>
  <c r="G98" i="2"/>
  <c r="I99" i="2"/>
  <c r="I97" i="2"/>
  <c r="I96" i="2"/>
  <c r="I82" i="2"/>
  <c r="I53" i="2"/>
  <c r="I48" i="2"/>
  <c r="I52" i="2"/>
  <c r="F103" i="2" l="1"/>
  <c r="F89" i="2"/>
  <c r="J81" i="2"/>
  <c r="G92" i="2"/>
  <c r="I98" i="2"/>
  <c r="G103" i="2" l="1"/>
  <c r="J92" i="2"/>
  <c r="G89" i="2"/>
  <c r="J89" i="2" s="1"/>
  <c r="F100" i="2"/>
  <c r="I38" i="2"/>
  <c r="I39" i="2"/>
  <c r="I40" i="2"/>
  <c r="I41" i="2"/>
  <c r="I42" i="2"/>
  <c r="G100" i="2" l="1"/>
  <c r="J103" i="2"/>
  <c r="I103" i="2"/>
  <c r="I118" i="2"/>
  <c r="J118" i="2" s="1"/>
  <c r="I130" i="2"/>
  <c r="J130" i="2" s="1"/>
  <c r="I135" i="2"/>
  <c r="J135" i="2" s="1"/>
  <c r="J126" i="2"/>
  <c r="J128" i="2"/>
  <c r="J116" i="2"/>
  <c r="J119" i="2"/>
  <c r="J121" i="2"/>
  <c r="J73" i="2"/>
  <c r="I85" i="2"/>
  <c r="J85" i="2" s="1"/>
  <c r="I86" i="2"/>
  <c r="J86" i="2" s="1"/>
  <c r="I87" i="2"/>
  <c r="J87" i="2" s="1"/>
  <c r="I88" i="2"/>
  <c r="J88" i="2" s="1"/>
  <c r="I89" i="2"/>
  <c r="I90" i="2"/>
  <c r="J90" i="2" s="1"/>
  <c r="I91" i="2"/>
  <c r="I92" i="2"/>
  <c r="I60" i="2"/>
  <c r="I72" i="2"/>
  <c r="J72" i="2" s="1"/>
  <c r="J76" i="2"/>
  <c r="J80" i="2"/>
  <c r="J63" i="2"/>
  <c r="J65" i="2"/>
  <c r="J46" i="2"/>
  <c r="J100" i="2" l="1"/>
  <c r="I100" i="2"/>
  <c r="I134" i="2"/>
  <c r="I133" i="2"/>
  <c r="I132" i="2"/>
  <c r="I131" i="2"/>
  <c r="I68" i="2"/>
  <c r="I69" i="2"/>
  <c r="I70" i="2"/>
  <c r="I71" i="2"/>
  <c r="I14" i="2" l="1"/>
  <c r="J43" i="2" l="1"/>
  <c r="I129" i="2" l="1"/>
  <c r="J129" i="2" s="1"/>
  <c r="I120" i="2"/>
  <c r="J120" i="2" s="1"/>
  <c r="I121" i="2"/>
  <c r="I122" i="2"/>
  <c r="I123" i="2"/>
  <c r="I124" i="2"/>
  <c r="I125" i="2"/>
  <c r="I126" i="2"/>
  <c r="I127" i="2"/>
  <c r="I117" i="2"/>
  <c r="J117" i="2" s="1"/>
  <c r="I93" i="2"/>
  <c r="I84" i="2"/>
  <c r="J84" i="2" s="1"/>
  <c r="I80" i="2"/>
  <c r="I81" i="2"/>
  <c r="I79" i="2"/>
  <c r="I74" i="2"/>
  <c r="I75" i="2"/>
  <c r="I76" i="2"/>
  <c r="I77" i="2"/>
  <c r="J77" i="2" s="1"/>
  <c r="I61" i="2"/>
  <c r="I62" i="2"/>
  <c r="J62" i="2" s="1"/>
  <c r="I64" i="2"/>
  <c r="J64" i="2" s="1"/>
  <c r="I65" i="2"/>
  <c r="I66" i="2"/>
  <c r="I67" i="2"/>
  <c r="I59" i="2"/>
  <c r="J59" i="2" s="1"/>
  <c r="I45" i="2"/>
  <c r="I46" i="2"/>
  <c r="I47" i="2"/>
  <c r="I43" i="2"/>
  <c r="I44" i="2"/>
  <c r="I36" i="2"/>
  <c r="I35" i="2"/>
  <c r="I33" i="2"/>
  <c r="I34" i="2"/>
  <c r="I17" i="2"/>
  <c r="I19" i="2"/>
  <c r="I20" i="2"/>
  <c r="I21" i="2"/>
  <c r="I58" i="2"/>
  <c r="I63" i="2"/>
  <c r="I73" i="2"/>
  <c r="G78" i="2"/>
  <c r="J78" i="2" s="1"/>
  <c r="I78" i="2" l="1"/>
  <c r="I49" i="2"/>
  <c r="I50" i="2"/>
</calcChain>
</file>

<file path=xl/sharedStrings.xml><?xml version="1.0" encoding="utf-8"?>
<sst xmlns="http://schemas.openxmlformats.org/spreadsheetml/2006/main" count="221" uniqueCount="83">
  <si>
    <t>Источники финансирования</t>
  </si>
  <si>
    <t>Всего</t>
  </si>
  <si>
    <t>федеральный бюджет</t>
  </si>
  <si>
    <t>бюджет автономного округа</t>
  </si>
  <si>
    <t>местный бюджет</t>
  </si>
  <si>
    <t>иные источники финансирования</t>
  </si>
  <si>
    <t>Итого  по мероприятию:</t>
  </si>
  <si>
    <t>всего</t>
  </si>
  <si>
    <t>ВСЕГО ПО МУНИЦИПАЛЬНОЙ ПРОГРАММЕ</t>
  </si>
  <si>
    <t>Соисполнитель 4</t>
  </si>
  <si>
    <t xml:space="preserve">Организация и развитие системы экологического образования, просвещения и формирования экологической культуры </t>
  </si>
  <si>
    <t>Управление образования администрации города Югорска</t>
  </si>
  <si>
    <t>Управление культуры администрации города Югорска</t>
  </si>
  <si>
    <t>Управление социальной политики администрации города Югорска</t>
  </si>
  <si>
    <t>Департамент муниципальной собственности и градостроительства администрации города Югорска</t>
  </si>
  <si>
    <t>Итого по мероприятию:</t>
  </si>
  <si>
    <t xml:space="preserve">Регулирование деятельности в сфере обращения с твердыми коммунальными отходами </t>
  </si>
  <si>
    <t>Управление бухгалтерского учета и отчетности администрации города Югорска</t>
  </si>
  <si>
    <t>в том числе:</t>
  </si>
  <si>
    <t>Прочие расходы</t>
  </si>
  <si>
    <t>Ответственный исполнитель</t>
  </si>
  <si>
    <t>Соисполнитель 1</t>
  </si>
  <si>
    <t>Соисполнитель 2</t>
  </si>
  <si>
    <t>Соисполнитель 3</t>
  </si>
  <si>
    <r>
      <t xml:space="preserve">Организация деятельности подведомственного учреждения по </t>
    </r>
    <r>
      <rPr>
        <sz val="7"/>
        <color theme="1"/>
        <rFont val="Times New Roman"/>
        <family val="1"/>
        <charset val="204"/>
      </rPr>
      <t>использованию, охране, защите и воспроизводству городских лесов</t>
    </r>
  </si>
  <si>
    <r>
      <t>Итого по мероприятию:</t>
    </r>
    <r>
      <rPr>
        <b/>
        <sz val="7"/>
        <color rgb="FF000000"/>
        <rFont val="Times New Roman"/>
        <family val="1"/>
        <charset val="204"/>
      </rPr>
      <t xml:space="preserve"> </t>
    </r>
  </si>
  <si>
    <t>Отклонение</t>
  </si>
  <si>
    <t>"Охрана окружающей среды, использование и защита городских лесов"</t>
  </si>
  <si>
    <t>(наименование программы)</t>
  </si>
  <si>
    <t>(ответственный исполнитель)</t>
  </si>
  <si>
    <t>Утверждено по программе (план по программе)</t>
  </si>
  <si>
    <t>Фактическое значение за отчетный период</t>
  </si>
  <si>
    <t>Абсолютное значение (гр.7 - гр.6)</t>
  </si>
  <si>
    <t>Утверждено в бюджете</t>
  </si>
  <si>
    <t>Результаты реализации муницпальной программы</t>
  </si>
  <si>
    <t>Относительное значение, % (гр.7/гр.6)*100%)</t>
  </si>
  <si>
    <t>Департамент жилищно-коммунального и строительного комплекса администрации города Югорска</t>
  </si>
  <si>
    <t>Х</t>
  </si>
  <si>
    <t>Соисполнитель 5</t>
  </si>
  <si>
    <t>О.В. Козаченко</t>
  </si>
  <si>
    <t>Ответственный исполнитель/соисполнитель</t>
  </si>
  <si>
    <t>Структурные элекменты (основные мероприятия муниципальной программы)</t>
  </si>
  <si>
    <t>Номер структурного элемента  (основного мероприятия)</t>
  </si>
  <si>
    <t xml:space="preserve">Инвестиции в объекты муниципальной собственности </t>
  </si>
  <si>
    <t xml:space="preserve">Проектная часть </t>
  </si>
  <si>
    <t xml:space="preserve">Процессная часть </t>
  </si>
  <si>
    <t xml:space="preserve">Управление образования администрации города  </t>
  </si>
  <si>
    <t>Н.И. Бобровская</t>
  </si>
  <si>
    <t>Т.Л. Карпушина</t>
  </si>
  <si>
    <t xml:space="preserve">Управление культуры администарции города </t>
  </si>
  <si>
    <t xml:space="preserve">Н.Н. Нестерова </t>
  </si>
  <si>
    <t>Т.В. Наумова</t>
  </si>
  <si>
    <t>Управление социальной политики</t>
  </si>
  <si>
    <t>И.М. Занина</t>
  </si>
  <si>
    <t>О.В. Самсоненко</t>
  </si>
  <si>
    <t>7-48-67</t>
  </si>
  <si>
    <t>5-00-26</t>
  </si>
  <si>
    <t>5-00-24</t>
  </si>
  <si>
    <t xml:space="preserve">Департамент жилищно-коммунального и строительного комплекса администрации города </t>
  </si>
  <si>
    <t>7-03-66</t>
  </si>
  <si>
    <t xml:space="preserve">Департамент жилищно-коммунального и строительного комплекса администрации города Югорска </t>
  </si>
  <si>
    <t xml:space="preserve">Департамент муниципальной собственности и градостроительства администрации города </t>
  </si>
  <si>
    <t xml:space="preserve">Управление образования администрации города </t>
  </si>
  <si>
    <t>С.В. Краева</t>
  </si>
  <si>
    <t xml:space="preserve">Управление культуры администрации города </t>
  </si>
  <si>
    <t>Л.А. Семисынова</t>
  </si>
  <si>
    <t xml:space="preserve">Управление социальной политики администрации города </t>
  </si>
  <si>
    <t>А.Д. Трифонова</t>
  </si>
  <si>
    <t>Э.М.Чудинова</t>
  </si>
  <si>
    <t>5-00-13</t>
  </si>
  <si>
    <t>В период с 9 по 27 апреля 2024 года  в Библиотечно-информационном центре состоялась познавательная экологическая программа и компьютерное тестирование "ЭкоЭрудит 2024" среди учащихся и учителей школ города Югорска. 
Бюджетные средства в размере 43 300,00 рублей направлены на приобретение:
- футболок с логотипом для волонтеров в кол-ве 20 шт. на сумму 23 000,00 рублей;
- кубков в кол-ве 4 шт. на сумму 9 100,00 рублей;
- блокнотов с логотипом в кол-ве 20 шт. на сумму 6 300,00 рублей;
- ручек с логотипом в кол-ве 20 шт. на сумму 3 400,00 рублей;
- значков с логотипом в кол-ве 20 шт. на сумму 1 500,00 рублей.
29 мая 2024 года состоялось награждение по итогам тестирования (95 победителей).
В мероприятии приняли участие 224 человека (в том числе 204 учащихся, 20 педагогов).</t>
  </si>
  <si>
    <r>
      <rPr>
        <sz val="6"/>
        <color rgb="FF000000"/>
        <rFont val="Times New Roman"/>
        <family val="1"/>
        <charset val="204"/>
      </rPr>
      <t xml:space="preserve">Мероприятия будут проводиться во второй половине 2024 года </t>
    </r>
    <r>
      <rPr>
        <sz val="10"/>
        <color rgb="FF000000"/>
        <rFont val="Times New Roman"/>
        <family val="1"/>
        <charset val="204"/>
      </rPr>
      <t xml:space="preserve">
</t>
    </r>
  </si>
  <si>
    <t>Ю.В. Котелкина</t>
  </si>
  <si>
    <t>Л.А. Стукалова</t>
  </si>
  <si>
    <t>Отчет об исполнении структурных элементов (основных мероприятий) муниципальной программы по состоянию на 3 квартал 2024 года</t>
  </si>
  <si>
    <t>За 9 месяцев 2024 года проведены следующие мероприятия: 1) Открытие Международной акции "Спасти и сохранить" 2) "Югра-Экозабег. Чисто побегать!" 
Под выделенный объем финансирования были приобретены материальные запасы (Баннер 2,9м*1,4м с символикой акции 1 шт. на 4910 руб., Стенд с символикой акции 1,29м*0,9м 1 шт. на 4064 руб., Транспарант с символикой акции 1,2м*0,75м 1 шт. на 675 руб., Баннер 1,2м*1,9м с символикой акции 1 шт. на 2760,2 руб., Питьевая вода 0,5л. 48 шт. на 2400 руб., Стакан 0,2 пластиковый 500 шт. на 425 руб., Аптечка 4 шт. на 4236 руб., Средство от комаров,клещей 4 шт. на 1072 руб., Перчатки х/б 70 шт. на 1106 руб., Мешки для мусора 120л 107 шт. на 5136 руб., Шоколад (Пикник) 100 шт. на 5000 руб., Питьевая вода 19л 1 шт. на 275 руб., Мешки для мусора 240л 25 шт. на 4750 руб., Чупа-чупс 100 шт. на 680 руб., ЭкоБлокнот 21 шт. на 3066 руб., Ручка шариковая автоматическая  24 шт. на 319,2 руб., Экоручка  30 шт. на 690 руб., Закладки 22 шт. на 424,6 руб., Шоколад (Милки вей) 20 шт. на 500 руб.)</t>
  </si>
  <si>
    <t xml:space="preserve">проведены мероприятия по ликвидации несанкционироанных свалок, остальные мероприяитя  запланированы на  4 квартал 2024 года </t>
  </si>
  <si>
    <t>за счет средств из бюджета автономного округа закуплены канцелярские товары и хозяйственные перчатки для проведения субботников, остальные средства будут освоены в 4 кв.2024 года</t>
  </si>
  <si>
    <t>За счет средств местного бюджета израсходовано средств в размере 
10 566,7 тыс. руб., из них:
- на заработную плату – 5 883,3 тыс. руб.; 
- начисления выплаты по оплате труда – 1 621,5 тыс. руб.; 
- иные выплаты персоналу учреждений, за исключением фонда оплаты труда – 83,8 тыс. руб.; 
- пособия, компенсации и иные социальные выплаты гражданам, кроме публичных нормативных обязательств – 390,1 тыс. руб.;
- на оплату услуг связи и интернета – 29,6 тыс. руб.; 
- на оплату коммунальных услуг – 838,4 тыс. руб.; 
- на оплату работ, услуг по содержанию имущества – 253,6 тыс. руб.; 
- на оплату предрейсового медицинского осмотра – 14,3 тыс. руб.; 
- на оплату прочих работ (услуг) – 176,4 тыс. руб.; 
- на оплату услуг страхования - 17,5 тыс. руб.;
- на оплату услуг, работ для целей капитальных вложений - 220,9 тыс.руб.
- на уплату налогов, сборов и иных платежей – 330,2 тыс. руб.; 
- на приобретение ГСМ – 128,6 тыс. руб.; 
- на приобретение спецодежды, спецобуви – 45,4 тыс. руб.;
- приобретение прочих материальных запасов – 516,8 тыс. руб.;  
- расходы связанные с тушением лесных пожаров - 16,3 тыс.руб.</t>
  </si>
  <si>
    <t>А.Ю. Казаченко</t>
  </si>
  <si>
    <t>7-26-57 (73)</t>
  </si>
  <si>
    <t>А.А. Сысолетина</t>
  </si>
  <si>
    <t>Дата составления отчета 11.10.2024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</si>
</sst>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sz val="11"/>
      <color theme="1"/>
      <name val="Times New Roman"/>
      <family val="1"/>
      <charset val="204"/>
    </font>
    <font>
      <sz val="7"/>
      <color rgb="FF000000"/>
      <name val="Times New Roman"/>
      <family val="1"/>
      <charset val="204"/>
    </font>
    <font>
      <sz val="7"/>
      <color theme="1"/>
      <name val="Times New Roman"/>
      <family val="1"/>
      <charset val="204"/>
    </font>
    <font>
      <sz val="7"/>
      <color theme="1"/>
      <name val="Calibri"/>
      <family val="2"/>
      <scheme val="minor"/>
    </font>
    <font>
      <b/>
      <sz val="7"/>
      <color rgb="FF000000"/>
      <name val="Times New Roman"/>
      <family val="1"/>
      <charset val="204"/>
    </font>
    <font>
      <sz val="7"/>
      <name val="Times New Roman"/>
      <family val="1"/>
      <charset val="204"/>
    </font>
    <font>
      <b/>
      <sz val="11"/>
      <color theme="1"/>
      <name val="Times New Roman"/>
      <family val="1"/>
      <charset val="204"/>
    </font>
    <font>
      <sz val="9"/>
      <color theme="1"/>
      <name val="Times New Roman"/>
      <family val="1"/>
      <charset val="204"/>
    </font>
    <font>
      <sz val="8"/>
      <color rgb="FF000000"/>
      <name val="Times New Roman"/>
      <family val="1"/>
      <charset val="204"/>
    </font>
    <font>
      <b/>
      <sz val="10"/>
      <color theme="1"/>
      <name val="Times New Roman"/>
      <family val="1"/>
      <charset val="204"/>
    </font>
    <font>
      <sz val="6"/>
      <color rgb="FF000000"/>
      <name val="Times New Roman"/>
      <family val="1"/>
      <charset val="204"/>
    </font>
    <font>
      <sz val="6"/>
      <color theme="1"/>
      <name val="Calibri"/>
      <family val="2"/>
      <scheme val="minor"/>
    </font>
    <font>
      <b/>
      <sz val="11"/>
      <color theme="1"/>
      <name val="Calibri"/>
      <family val="2"/>
      <scheme val="minor"/>
    </font>
    <font>
      <b/>
      <sz val="6"/>
      <color theme="1"/>
      <name val="Calibri"/>
      <family val="2"/>
      <scheme val="minor"/>
    </font>
    <font>
      <sz val="8"/>
      <color theme="1"/>
      <name val="Times New Roman"/>
      <family val="1"/>
      <charset val="204"/>
    </font>
    <font>
      <b/>
      <sz val="7"/>
      <color theme="1"/>
      <name val="Times New Roman"/>
      <family val="1"/>
      <charset val="204"/>
    </font>
    <font>
      <sz val="10"/>
      <color rgb="FF000000"/>
      <name val="Times New Roman"/>
      <family val="1"/>
      <charset val="204"/>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0">
    <xf numFmtId="0" fontId="0" fillId="0" borderId="0" xfId="0"/>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wrapText="1"/>
    </xf>
    <xf numFmtId="2" fontId="2" fillId="0" borderId="4" xfId="0" applyNumberFormat="1" applyFont="1" applyBorder="1" applyAlignment="1">
      <alignment horizontal="center" vertical="center" wrapText="1"/>
    </xf>
    <xf numFmtId="0" fontId="3" fillId="0" borderId="4" xfId="0" applyFont="1" applyBorder="1" applyAlignment="1">
      <alignment horizontal="justify" vertical="center"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1" fillId="0" borderId="0" xfId="0" applyFont="1" applyAlignment="1">
      <alignment horizontal="center" vertical="center"/>
    </xf>
    <xf numFmtId="0" fontId="7" fillId="0" borderId="0" xfId="0" applyFont="1" applyAlignment="1">
      <alignment horizontal="center" vertical="center"/>
    </xf>
    <xf numFmtId="0" fontId="2" fillId="0" borderId="5" xfId="0" applyFont="1" applyBorder="1" applyAlignment="1">
      <alignment horizontal="left" vertical="center" wrapText="1"/>
    </xf>
    <xf numFmtId="0" fontId="8" fillId="0" borderId="0" xfId="0" applyFont="1" applyAlignment="1">
      <alignment wrapText="1"/>
    </xf>
    <xf numFmtId="0" fontId="2" fillId="0" borderId="0" xfId="0" applyFont="1" applyBorder="1" applyAlignment="1">
      <alignment horizontal="justify" vertical="center" wrapText="1"/>
    </xf>
    <xf numFmtId="0" fontId="9" fillId="0" borderId="0" xfId="0" applyFont="1" applyBorder="1" applyAlignment="1">
      <alignment wrapText="1"/>
    </xf>
    <xf numFmtId="0" fontId="9" fillId="0" borderId="14" xfId="0" applyFont="1" applyBorder="1" applyAlignment="1">
      <alignment wrapText="1"/>
    </xf>
    <xf numFmtId="2" fontId="9" fillId="0" borderId="0" xfId="0" applyNumberFormat="1" applyFont="1" applyBorder="1" applyAlignment="1">
      <alignment wrapText="1"/>
    </xf>
    <xf numFmtId="0" fontId="2"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12" fillId="0" borderId="6" xfId="0" applyFont="1" applyBorder="1" applyAlignment="1">
      <alignment vertical="center" wrapText="1"/>
    </xf>
    <xf numFmtId="0" fontId="4" fillId="0" borderId="11" xfId="0" applyFont="1" applyBorder="1" applyAlignment="1">
      <alignment vertical="top" wrapText="1"/>
    </xf>
    <xf numFmtId="0" fontId="2" fillId="0" borderId="4" xfId="0" applyFont="1" applyBorder="1" applyAlignment="1">
      <alignment horizontal="justify" vertical="center" wrapText="1"/>
    </xf>
    <xf numFmtId="164" fontId="2" fillId="0" borderId="7" xfId="0" applyNumberFormat="1" applyFont="1" applyBorder="1" applyAlignment="1">
      <alignment horizontal="center" vertical="center" wrapText="1"/>
    </xf>
    <xf numFmtId="164" fontId="0" fillId="0" borderId="7" xfId="0" applyNumberFormat="1" applyBorder="1" applyAlignment="1">
      <alignment horizontal="center" vertical="center" wrapText="1"/>
    </xf>
    <xf numFmtId="164" fontId="2" fillId="0" borderId="5"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0" fontId="2" fillId="0" borderId="4" xfId="0" applyFont="1" applyFill="1" applyBorder="1" applyAlignment="1">
      <alignment horizontal="justify" vertical="center" wrapText="1"/>
    </xf>
    <xf numFmtId="2" fontId="6"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2"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2" fillId="0" borderId="7" xfId="0" applyFont="1" applyBorder="1" applyAlignment="1">
      <alignment horizontal="justify" vertical="center" wrapText="1"/>
    </xf>
    <xf numFmtId="0" fontId="15" fillId="0" borderId="0" xfId="0" applyFont="1" applyAlignment="1">
      <alignment vertical="center" wrapText="1"/>
    </xf>
    <xf numFmtId="0" fontId="15" fillId="0" borderId="0" xfId="0" applyFont="1"/>
    <xf numFmtId="0" fontId="15" fillId="0" borderId="0" xfId="0" applyFont="1" applyFill="1" applyAlignment="1">
      <alignment horizontal="center"/>
    </xf>
    <xf numFmtId="0" fontId="0" fillId="0" borderId="0" xfId="0" applyAlignment="1"/>
    <xf numFmtId="0" fontId="15" fillId="0" borderId="0" xfId="0" applyFont="1" applyAlignment="1">
      <alignment wrapText="1"/>
    </xf>
    <xf numFmtId="0" fontId="15" fillId="0" borderId="0" xfId="0" applyFont="1" applyFill="1" applyAlignment="1">
      <alignment horizontal="left"/>
    </xf>
    <xf numFmtId="0" fontId="0" fillId="0" borderId="14" xfId="0" applyBorder="1"/>
    <xf numFmtId="0" fontId="0" fillId="0" borderId="15" xfId="0" applyBorder="1" applyAlignment="1">
      <alignment horizontal="justify" vertical="center" wrapText="1"/>
    </xf>
    <xf numFmtId="164" fontId="2" fillId="0" borderId="7" xfId="0" applyNumberFormat="1" applyFont="1" applyBorder="1" applyAlignment="1">
      <alignment horizontal="center" vertical="center" wrapText="1"/>
    </xf>
    <xf numFmtId="164" fontId="2" fillId="0" borderId="4" xfId="0" applyNumberFormat="1" applyFont="1" applyFill="1" applyBorder="1" applyAlignment="1">
      <alignment horizontal="center" vertical="center" wrapText="1"/>
    </xf>
    <xf numFmtId="164" fontId="7" fillId="0" borderId="0" xfId="0" applyNumberFormat="1" applyFont="1" applyAlignment="1">
      <alignment horizontal="center" vertical="center"/>
    </xf>
    <xf numFmtId="164" fontId="1" fillId="0" borderId="0" xfId="0" applyNumberFormat="1" applyFont="1" applyAlignment="1">
      <alignment horizontal="center" vertical="center"/>
    </xf>
    <xf numFmtId="164" fontId="9" fillId="0" borderId="14" xfId="0" applyNumberFormat="1" applyFont="1" applyBorder="1" applyAlignment="1">
      <alignment wrapText="1"/>
    </xf>
    <xf numFmtId="164" fontId="9" fillId="0" borderId="0" xfId="0" applyNumberFormat="1" applyFont="1" applyBorder="1" applyAlignment="1">
      <alignment wrapText="1"/>
    </xf>
    <xf numFmtId="164" fontId="0" fillId="0" borderId="0" xfId="0" applyNumberFormat="1"/>
    <xf numFmtId="49" fontId="9" fillId="0" borderId="0" xfId="0" applyNumberFormat="1" applyFont="1" applyBorder="1" applyAlignment="1">
      <alignment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 fontId="2" fillId="0" borderId="4" xfId="0" applyNumberFormat="1"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justify" vertical="center" wrapText="1"/>
    </xf>
    <xf numFmtId="0" fontId="2" fillId="0" borderId="14" xfId="0" applyFont="1" applyBorder="1" applyAlignment="1">
      <alignment horizontal="left" vertical="center" wrapText="1"/>
    </xf>
    <xf numFmtId="164" fontId="2" fillId="0" borderId="0"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0" fillId="0" borderId="0" xfId="0" applyBorder="1" applyAlignment="1">
      <alignment horizontal="center" vertical="center" wrapText="1"/>
    </xf>
    <xf numFmtId="0" fontId="15" fillId="0" borderId="0" xfId="0" applyFont="1" applyAlignment="1">
      <alignment wrapText="1"/>
    </xf>
    <xf numFmtId="0" fontId="0" fillId="0" borderId="0" xfId="0" applyAlignment="1"/>
    <xf numFmtId="0" fontId="5" fillId="0" borderId="4" xfId="0" applyFont="1" applyBorder="1" applyAlignment="1">
      <alignment horizontal="left" vertical="center" wrapText="1"/>
    </xf>
    <xf numFmtId="0" fontId="0" fillId="0" borderId="4" xfId="0" applyFont="1" applyBorder="1" applyAlignment="1">
      <alignment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8" xfId="0" applyFont="1" applyBorder="1" applyAlignment="1">
      <alignment horizontal="justify" vertical="center" wrapText="1"/>
    </xf>
    <xf numFmtId="0" fontId="0" fillId="0" borderId="15" xfId="0" applyBorder="1" applyAlignment="1">
      <alignment horizontal="justify" vertical="center" wrapText="1"/>
    </xf>
    <xf numFmtId="0" fontId="0" fillId="0" borderId="9" xfId="0" applyBorder="1" applyAlignment="1">
      <alignment horizontal="justify" vertical="center" wrapText="1"/>
    </xf>
    <xf numFmtId="0" fontId="0" fillId="0" borderId="10" xfId="0" applyBorder="1" applyAlignment="1">
      <alignment horizontal="justify" vertical="center" wrapText="1"/>
    </xf>
    <xf numFmtId="0" fontId="0" fillId="0" borderId="0" xfId="0" applyAlignment="1">
      <alignment horizontal="justify" vertical="center" wrapText="1"/>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4" xfId="0" applyBorder="1" applyAlignment="1">
      <alignment horizontal="justify" vertical="center" wrapText="1"/>
    </xf>
    <xf numFmtId="0" fontId="0" fillId="0" borderId="13" xfId="0" applyBorder="1" applyAlignment="1">
      <alignment horizontal="justify" vertical="center" wrapText="1"/>
    </xf>
    <xf numFmtId="0" fontId="3" fillId="0" borderId="15"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1" xfId="0" applyFont="1" applyBorder="1" applyAlignment="1">
      <alignment horizontal="justify" vertical="center" wrapText="1"/>
    </xf>
    <xf numFmtId="0" fontId="2" fillId="0" borderId="1" xfId="0" applyFont="1" applyBorder="1" applyAlignment="1">
      <alignment horizontal="justify" vertical="center" wrapText="1"/>
    </xf>
    <xf numFmtId="0" fontId="0" fillId="0" borderId="2" xfId="0" applyBorder="1" applyAlignment="1">
      <alignment vertical="center" wrapText="1"/>
    </xf>
    <xf numFmtId="0" fontId="0" fillId="0" borderId="3" xfId="0" applyBorder="1" applyAlignment="1">
      <alignment vertical="center" wrapText="1"/>
    </xf>
    <xf numFmtId="0" fontId="2" fillId="0" borderId="8" xfId="0" applyFont="1" applyBorder="1" applyAlignment="1">
      <alignment horizontal="center" vertical="center" wrapText="1"/>
    </xf>
    <xf numFmtId="0" fontId="0" fillId="0" borderId="15"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2" fontId="5"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4" xfId="0" applyFont="1" applyBorder="1" applyAlignment="1">
      <alignment horizontal="left" vertical="center" wrapText="1"/>
    </xf>
    <xf numFmtId="0" fontId="9" fillId="0" borderId="0" xfId="0" applyFont="1" applyBorder="1" applyAlignment="1">
      <alignment wrapText="1"/>
    </xf>
    <xf numFmtId="0" fontId="0" fillId="0" borderId="0" xfId="0" applyAlignment="1">
      <alignment wrapText="1"/>
    </xf>
    <xf numFmtId="0" fontId="2" fillId="0" borderId="5" xfId="0" applyFont="1" applyBorder="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center" vertical="top"/>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64" fontId="2" fillId="0" borderId="5" xfId="0" applyNumberFormat="1" applyFont="1" applyBorder="1" applyAlignment="1">
      <alignment horizontal="center" vertical="center" wrapText="1"/>
    </xf>
    <xf numFmtId="164" fontId="0" fillId="0" borderId="6" xfId="0" applyNumberFormat="1" applyBorder="1" applyAlignment="1">
      <alignment horizontal="center" vertical="center" wrapText="1"/>
    </xf>
    <xf numFmtId="164" fontId="0" fillId="0" borderId="7" xfId="0" applyNumberFormat="1" applyBorder="1" applyAlignment="1">
      <alignment horizontal="center" vertical="center" wrapText="1"/>
    </xf>
    <xf numFmtId="0" fontId="2" fillId="0" borderId="4" xfId="0" applyFont="1" applyBorder="1" applyAlignment="1">
      <alignment horizontal="center" vertical="center" wrapText="1"/>
    </xf>
    <xf numFmtId="2" fontId="2" fillId="0" borderId="5"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wrapText="1"/>
    </xf>
    <xf numFmtId="0" fontId="0" fillId="0" borderId="6" xfId="0" applyBorder="1" applyAlignment="1">
      <alignment wrapText="1"/>
    </xf>
    <xf numFmtId="0" fontId="0" fillId="0" borderId="7" xfId="0" applyBorder="1" applyAlignment="1">
      <alignment wrapText="1"/>
    </xf>
    <xf numFmtId="0" fontId="2" fillId="0" borderId="6" xfId="0" applyFont="1" applyBorder="1" applyAlignment="1">
      <alignment horizontal="center" vertical="center" wrapText="1"/>
    </xf>
    <xf numFmtId="0" fontId="0" fillId="0" borderId="6" xfId="0" applyBorder="1" applyAlignment="1">
      <alignment vertical="center" wrapText="1"/>
    </xf>
    <xf numFmtId="0" fontId="0" fillId="0" borderId="4" xfId="0" applyBorder="1" applyAlignment="1">
      <alignment horizontal="center" vertical="center" wrapText="1"/>
    </xf>
    <xf numFmtId="0" fontId="0" fillId="0" borderId="7" xfId="0" applyBorder="1" applyAlignment="1">
      <alignment vertical="center" wrapText="1"/>
    </xf>
    <xf numFmtId="2" fontId="11"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164" fontId="2" fillId="0" borderId="6"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2" fontId="11"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0" fillId="0" borderId="7" xfId="0" applyFill="1" applyBorder="1" applyAlignment="1">
      <alignment vertical="center" wrapText="1"/>
    </xf>
    <xf numFmtId="2" fontId="17" fillId="0" borderId="5"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 fillId="0" borderId="4" xfId="0"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64" fontId="2" fillId="0"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0" xfId="0" applyFont="1" applyBorder="1" applyAlignment="1">
      <alignment wrapText="1"/>
    </xf>
    <xf numFmtId="0" fontId="4" fillId="0" borderId="11" xfId="0" applyFont="1" applyBorder="1" applyAlignment="1">
      <alignment wrapText="1"/>
    </xf>
    <xf numFmtId="0" fontId="4" fillId="0" borderId="12" xfId="0" applyFont="1" applyBorder="1" applyAlignment="1">
      <alignment wrapText="1"/>
    </xf>
    <xf numFmtId="0" fontId="4" fillId="0" borderId="13" xfId="0" applyFont="1" applyBorder="1" applyAlignment="1">
      <alignment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vertical="top" wrapText="1"/>
    </xf>
    <xf numFmtId="0" fontId="0" fillId="0" borderId="12" xfId="0" applyBorder="1" applyAlignment="1">
      <alignment vertical="top" wrapText="1"/>
    </xf>
    <xf numFmtId="164" fontId="6" fillId="0" borderId="4" xfId="0" applyNumberFormat="1" applyFont="1" applyFill="1" applyBorder="1" applyAlignment="1">
      <alignment horizontal="center" vertical="center" wrapText="1"/>
    </xf>
    <xf numFmtId="2" fontId="11" fillId="2" borderId="5" xfId="0" applyNumberFormat="1" applyFont="1" applyFill="1" applyBorder="1" applyAlignment="1">
      <alignment horizontal="center" vertical="center" wrapText="1"/>
    </xf>
    <xf numFmtId="2" fontId="11" fillId="2" borderId="6" xfId="0" applyNumberFormat="1" applyFont="1" applyFill="1" applyBorder="1" applyAlignment="1">
      <alignment horizontal="center" vertical="center" wrapText="1"/>
    </xf>
    <xf numFmtId="2" fontId="11" fillId="2" borderId="7" xfId="0" applyNumberFormat="1"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2" fillId="0" borderId="9" xfId="0" applyFont="1" applyBorder="1" applyAlignment="1">
      <alignment horizontal="center" vertical="center" wrapText="1"/>
    </xf>
    <xf numFmtId="2" fontId="5" fillId="0" borderId="6"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6" fillId="0" borderId="5" xfId="0" applyFont="1" applyBorder="1" applyAlignment="1">
      <alignment horizontal="center"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2" fillId="0" borderId="8" xfId="0" applyFont="1" applyBorder="1" applyAlignment="1">
      <alignment horizontal="left" vertical="center" wrapText="1"/>
    </xf>
    <xf numFmtId="0" fontId="3" fillId="0" borderId="13" xfId="0" applyFont="1" applyBorder="1" applyAlignment="1">
      <alignment horizontal="justify"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54"/>
  <sheetViews>
    <sheetView tabSelected="1" zoomScale="120" zoomScaleNormal="120" workbookViewId="0">
      <selection activeCell="E137" sqref="E137"/>
    </sheetView>
  </sheetViews>
  <sheetFormatPr defaultRowHeight="15" x14ac:dyDescent="0.25"/>
  <cols>
    <col min="1" max="1" width="9" customWidth="1"/>
    <col min="2" max="2" width="17.7109375" customWidth="1"/>
    <col min="3" max="3" width="1.5703125" hidden="1" customWidth="1"/>
    <col min="4" max="4" width="14.42578125" customWidth="1"/>
    <col min="5" max="5" width="12.5703125" customWidth="1"/>
    <col min="6" max="6" width="11.7109375" customWidth="1"/>
    <col min="7" max="7" width="13.5703125" customWidth="1"/>
    <col min="8" max="8" width="10.42578125" style="59" customWidth="1"/>
    <col min="9" max="9" width="11.7109375" customWidth="1"/>
    <col min="10" max="10" width="12.28515625" customWidth="1"/>
    <col min="11" max="11" width="29.28515625" customWidth="1"/>
  </cols>
  <sheetData>
    <row r="2" spans="1:11" x14ac:dyDescent="0.25">
      <c r="A2" s="118" t="s">
        <v>74</v>
      </c>
      <c r="B2" s="118"/>
      <c r="C2" s="118"/>
      <c r="D2" s="118"/>
      <c r="E2" s="118"/>
      <c r="F2" s="118"/>
      <c r="G2" s="118"/>
      <c r="H2" s="118"/>
      <c r="I2" s="118"/>
      <c r="J2" s="118"/>
      <c r="K2" s="118"/>
    </row>
    <row r="3" spans="1:11" x14ac:dyDescent="0.25">
      <c r="A3" s="9"/>
      <c r="B3" s="9"/>
      <c r="C3" s="9"/>
      <c r="D3" s="9"/>
      <c r="E3" s="9"/>
      <c r="F3" s="9"/>
      <c r="G3" s="9"/>
      <c r="H3" s="55"/>
      <c r="I3" s="9"/>
      <c r="J3" s="9"/>
      <c r="K3" s="9"/>
    </row>
    <row r="4" spans="1:11" x14ac:dyDescent="0.25">
      <c r="A4" s="118" t="s">
        <v>27</v>
      </c>
      <c r="B4" s="118"/>
      <c r="C4" s="118"/>
      <c r="D4" s="118"/>
      <c r="E4" s="118"/>
      <c r="F4" s="118"/>
      <c r="G4" s="118"/>
      <c r="H4" s="118"/>
      <c r="I4" s="118"/>
      <c r="J4" s="118"/>
      <c r="K4" s="118"/>
    </row>
    <row r="5" spans="1:11" x14ac:dyDescent="0.25">
      <c r="A5" s="119" t="s">
        <v>28</v>
      </c>
      <c r="B5" s="119"/>
      <c r="C5" s="119"/>
      <c r="D5" s="119"/>
      <c r="E5" s="119"/>
      <c r="F5" s="119"/>
      <c r="G5" s="119"/>
      <c r="H5" s="119"/>
      <c r="I5" s="119"/>
      <c r="J5" s="119"/>
      <c r="K5" s="119"/>
    </row>
    <row r="6" spans="1:11" x14ac:dyDescent="0.25">
      <c r="A6" s="8"/>
      <c r="B6" s="8"/>
      <c r="C6" s="8"/>
      <c r="D6" s="8"/>
      <c r="E6" s="8"/>
      <c r="F6" s="8"/>
      <c r="G6" s="8"/>
      <c r="H6" s="56"/>
      <c r="I6" s="8"/>
      <c r="J6" s="8"/>
      <c r="K6" s="8"/>
    </row>
    <row r="7" spans="1:11" x14ac:dyDescent="0.25">
      <c r="A7" s="118" t="s">
        <v>36</v>
      </c>
      <c r="B7" s="118"/>
      <c r="C7" s="118"/>
      <c r="D7" s="118"/>
      <c r="E7" s="118"/>
      <c r="F7" s="118"/>
      <c r="G7" s="118"/>
      <c r="H7" s="118"/>
      <c r="I7" s="118"/>
      <c r="J7" s="118"/>
      <c r="K7" s="118"/>
    </row>
    <row r="8" spans="1:11" x14ac:dyDescent="0.25">
      <c r="A8" s="119" t="s">
        <v>29</v>
      </c>
      <c r="B8" s="119"/>
      <c r="C8" s="119"/>
      <c r="D8" s="119"/>
      <c r="E8" s="119"/>
      <c r="F8" s="119"/>
      <c r="G8" s="119"/>
      <c r="H8" s="119"/>
      <c r="I8" s="119"/>
      <c r="J8" s="119"/>
      <c r="K8" s="119"/>
    </row>
    <row r="9" spans="1:11" ht="18" customHeight="1" x14ac:dyDescent="0.25">
      <c r="A9" s="126" t="s">
        <v>42</v>
      </c>
      <c r="B9" s="126" t="s">
        <v>41</v>
      </c>
      <c r="C9" s="126"/>
      <c r="D9" s="126" t="s">
        <v>40</v>
      </c>
      <c r="E9" s="126" t="s">
        <v>0</v>
      </c>
      <c r="F9" s="117" t="s">
        <v>30</v>
      </c>
      <c r="G9" s="117" t="s">
        <v>33</v>
      </c>
      <c r="H9" s="123" t="s">
        <v>31</v>
      </c>
      <c r="I9" s="120" t="s">
        <v>26</v>
      </c>
      <c r="J9" s="121"/>
      <c r="K9" s="122"/>
    </row>
    <row r="10" spans="1:11" x14ac:dyDescent="0.25">
      <c r="A10" s="126"/>
      <c r="B10" s="126"/>
      <c r="C10" s="126"/>
      <c r="D10" s="126"/>
      <c r="E10" s="126"/>
      <c r="F10" s="112"/>
      <c r="G10" s="112"/>
      <c r="H10" s="124"/>
      <c r="I10" s="117" t="s">
        <v>32</v>
      </c>
      <c r="J10" s="117" t="s">
        <v>35</v>
      </c>
      <c r="K10" s="117" t="s">
        <v>34</v>
      </c>
    </row>
    <row r="11" spans="1:11" ht="29.25" customHeight="1" x14ac:dyDescent="0.25">
      <c r="A11" s="126"/>
      <c r="B11" s="126"/>
      <c r="C11" s="126"/>
      <c r="D11" s="126"/>
      <c r="E11" s="126"/>
      <c r="F11" s="113"/>
      <c r="G11" s="113"/>
      <c r="H11" s="125"/>
      <c r="I11" s="113"/>
      <c r="J11" s="113"/>
      <c r="K11" s="113"/>
    </row>
    <row r="12" spans="1:11" x14ac:dyDescent="0.25">
      <c r="A12" s="1">
        <v>1</v>
      </c>
      <c r="B12" s="126">
        <v>2</v>
      </c>
      <c r="C12" s="126"/>
      <c r="D12" s="1">
        <v>3</v>
      </c>
      <c r="E12" s="1">
        <v>4</v>
      </c>
      <c r="F12" s="1">
        <v>5</v>
      </c>
      <c r="G12" s="1">
        <v>6</v>
      </c>
      <c r="H12" s="67">
        <v>7</v>
      </c>
      <c r="I12" s="1">
        <v>8</v>
      </c>
      <c r="J12" s="1">
        <v>9</v>
      </c>
      <c r="K12" s="1"/>
    </row>
    <row r="13" spans="1:11" ht="18" customHeight="1" x14ac:dyDescent="0.25">
      <c r="A13" s="117">
        <v>1</v>
      </c>
      <c r="B13" s="161" t="s">
        <v>10</v>
      </c>
      <c r="C13" s="162"/>
      <c r="D13" s="82" t="s">
        <v>11</v>
      </c>
      <c r="E13" s="3" t="s">
        <v>1</v>
      </c>
      <c r="F13" s="19">
        <v>59.3</v>
      </c>
      <c r="G13" s="19">
        <f>F13</f>
        <v>59.3</v>
      </c>
      <c r="H13" s="64">
        <v>0</v>
      </c>
      <c r="I13" s="20">
        <f>H13-G13</f>
        <v>-59.3</v>
      </c>
      <c r="J13" s="20">
        <f>H13/G13*100</f>
        <v>0</v>
      </c>
      <c r="K13" s="154" t="s">
        <v>71</v>
      </c>
    </row>
    <row r="14" spans="1:11" ht="21" x14ac:dyDescent="0.25">
      <c r="A14" s="134"/>
      <c r="B14" s="163"/>
      <c r="C14" s="164"/>
      <c r="D14" s="82"/>
      <c r="E14" s="3" t="s">
        <v>2</v>
      </c>
      <c r="F14" s="19">
        <v>0</v>
      </c>
      <c r="G14" s="19">
        <v>0</v>
      </c>
      <c r="H14" s="19">
        <v>0</v>
      </c>
      <c r="I14" s="20">
        <f t="shared" ref="I14:I35" si="0">SUM(H14-G14)</f>
        <v>0</v>
      </c>
      <c r="J14" s="20">
        <v>0</v>
      </c>
      <c r="K14" s="155"/>
    </row>
    <row r="15" spans="1:11" ht="21" x14ac:dyDescent="0.25">
      <c r="A15" s="134"/>
      <c r="B15" s="163"/>
      <c r="C15" s="164"/>
      <c r="D15" s="82"/>
      <c r="E15" s="3" t="s">
        <v>3</v>
      </c>
      <c r="F15" s="19">
        <v>0</v>
      </c>
      <c r="G15" s="19">
        <v>0</v>
      </c>
      <c r="H15" s="19">
        <v>0</v>
      </c>
      <c r="I15" s="20">
        <f>H15-G15</f>
        <v>0</v>
      </c>
      <c r="J15" s="20">
        <f>H15-I15*100%</f>
        <v>0</v>
      </c>
      <c r="K15" s="155"/>
    </row>
    <row r="16" spans="1:11" x14ac:dyDescent="0.25">
      <c r="A16" s="134"/>
      <c r="B16" s="163"/>
      <c r="C16" s="164"/>
      <c r="D16" s="82"/>
      <c r="E16" s="3" t="s">
        <v>4</v>
      </c>
      <c r="F16" s="19">
        <f>F13</f>
        <v>59.3</v>
      </c>
      <c r="G16" s="19">
        <f>G13</f>
        <v>59.3</v>
      </c>
      <c r="H16" s="19">
        <v>0</v>
      </c>
      <c r="I16" s="20">
        <f>H16-G16</f>
        <v>-59.3</v>
      </c>
      <c r="J16" s="20">
        <f>H16/G16*100</f>
        <v>0</v>
      </c>
      <c r="K16" s="155"/>
    </row>
    <row r="17" spans="1:11" ht="11.25" customHeight="1" x14ac:dyDescent="0.25">
      <c r="A17" s="134"/>
      <c r="B17" s="165"/>
      <c r="C17" s="166"/>
      <c r="D17" s="82"/>
      <c r="E17" s="2" t="s">
        <v>5</v>
      </c>
      <c r="F17" s="19">
        <v>0</v>
      </c>
      <c r="G17" s="19">
        <v>0</v>
      </c>
      <c r="H17" s="19">
        <v>0</v>
      </c>
      <c r="I17" s="20">
        <f t="shared" si="0"/>
        <v>0</v>
      </c>
      <c r="J17" s="20">
        <v>0</v>
      </c>
      <c r="K17" s="156"/>
    </row>
    <row r="18" spans="1:11" ht="15" customHeight="1" x14ac:dyDescent="0.25">
      <c r="A18" s="134"/>
      <c r="B18" s="167"/>
      <c r="C18" s="168"/>
      <c r="D18" s="82" t="s">
        <v>12</v>
      </c>
      <c r="E18" s="3" t="s">
        <v>1</v>
      </c>
      <c r="F18" s="19">
        <v>43.3</v>
      </c>
      <c r="G18" s="19">
        <f>F18</f>
        <v>43.3</v>
      </c>
      <c r="H18" s="19">
        <f>H21</f>
        <v>43.3</v>
      </c>
      <c r="I18" s="20">
        <f>SUM(H18-G18)</f>
        <v>0</v>
      </c>
      <c r="J18" s="20">
        <f>H18/G18*100</f>
        <v>100</v>
      </c>
      <c r="K18" s="138" t="s">
        <v>70</v>
      </c>
    </row>
    <row r="19" spans="1:11" ht="21" x14ac:dyDescent="0.25">
      <c r="A19" s="134"/>
      <c r="B19" s="169"/>
      <c r="C19" s="170"/>
      <c r="D19" s="82"/>
      <c r="E19" s="3" t="s">
        <v>2</v>
      </c>
      <c r="F19" s="19">
        <v>0</v>
      </c>
      <c r="G19" s="19">
        <v>0</v>
      </c>
      <c r="H19" s="19">
        <v>0</v>
      </c>
      <c r="I19" s="20">
        <f t="shared" si="0"/>
        <v>0</v>
      </c>
      <c r="J19" s="20">
        <v>0</v>
      </c>
      <c r="K19" s="142"/>
    </row>
    <row r="20" spans="1:11" ht="21" x14ac:dyDescent="0.25">
      <c r="A20" s="134"/>
      <c r="B20" s="169"/>
      <c r="C20" s="170"/>
      <c r="D20" s="82"/>
      <c r="E20" s="3" t="s">
        <v>3</v>
      </c>
      <c r="F20" s="19">
        <v>0</v>
      </c>
      <c r="G20" s="19">
        <v>0</v>
      </c>
      <c r="H20" s="19">
        <v>0</v>
      </c>
      <c r="I20" s="20">
        <f t="shared" si="0"/>
        <v>0</v>
      </c>
      <c r="J20" s="20">
        <v>0</v>
      </c>
      <c r="K20" s="142"/>
    </row>
    <row r="21" spans="1:11" x14ac:dyDescent="0.25">
      <c r="A21" s="134"/>
      <c r="B21" s="169"/>
      <c r="C21" s="170"/>
      <c r="D21" s="82"/>
      <c r="E21" s="3" t="s">
        <v>4</v>
      </c>
      <c r="F21" s="19">
        <v>43.3</v>
      </c>
      <c r="G21" s="19">
        <f>F21</f>
        <v>43.3</v>
      </c>
      <c r="H21" s="19">
        <v>43.3</v>
      </c>
      <c r="I21" s="20">
        <f t="shared" si="0"/>
        <v>0</v>
      </c>
      <c r="J21" s="20">
        <f>H21/G21*100</f>
        <v>100</v>
      </c>
      <c r="K21" s="142"/>
    </row>
    <row r="22" spans="1:11" ht="56.25" customHeight="1" x14ac:dyDescent="0.25">
      <c r="A22" s="134"/>
      <c r="B22" s="169"/>
      <c r="C22" s="170"/>
      <c r="D22" s="82"/>
      <c r="E22" s="144" t="s">
        <v>5</v>
      </c>
      <c r="F22" s="123">
        <v>0</v>
      </c>
      <c r="G22" s="123">
        <v>0</v>
      </c>
      <c r="H22" s="123">
        <v>0</v>
      </c>
      <c r="I22" s="139">
        <f t="shared" si="0"/>
        <v>0</v>
      </c>
      <c r="J22" s="139">
        <v>0</v>
      </c>
      <c r="K22" s="142"/>
    </row>
    <row r="23" spans="1:11" ht="6" hidden="1" customHeight="1" x14ac:dyDescent="0.25">
      <c r="A23" s="134"/>
      <c r="B23" s="169"/>
      <c r="C23" s="170"/>
      <c r="D23" s="82"/>
      <c r="E23" s="145"/>
      <c r="F23" s="147"/>
      <c r="G23" s="147"/>
      <c r="H23" s="147"/>
      <c r="I23" s="124"/>
      <c r="J23" s="140"/>
      <c r="K23" s="142"/>
    </row>
    <row r="24" spans="1:11" ht="36" customHeight="1" x14ac:dyDescent="0.25">
      <c r="A24" s="134"/>
      <c r="B24" s="171"/>
      <c r="C24" s="172"/>
      <c r="D24" s="82"/>
      <c r="E24" s="146"/>
      <c r="F24" s="148"/>
      <c r="G24" s="148"/>
      <c r="H24" s="148"/>
      <c r="I24" s="125"/>
      <c r="J24" s="141"/>
      <c r="K24" s="143"/>
    </row>
    <row r="25" spans="1:11" ht="15.6" customHeight="1" x14ac:dyDescent="0.25">
      <c r="A25" s="134"/>
      <c r="B25" s="167"/>
      <c r="C25" s="23"/>
      <c r="D25" s="144" t="s">
        <v>17</v>
      </c>
      <c r="E25" s="24" t="s">
        <v>1</v>
      </c>
      <c r="F25" s="19">
        <v>0</v>
      </c>
      <c r="G25" s="19">
        <v>0</v>
      </c>
      <c r="H25" s="19">
        <v>0</v>
      </c>
      <c r="I25" s="19">
        <v>0</v>
      </c>
      <c r="J25" s="20">
        <v>0</v>
      </c>
      <c r="K25" s="138" t="s">
        <v>37</v>
      </c>
    </row>
    <row r="26" spans="1:11" ht="16.149999999999999" customHeight="1" x14ac:dyDescent="0.25">
      <c r="A26" s="134"/>
      <c r="B26" s="175"/>
      <c r="C26" s="23"/>
      <c r="D26" s="173"/>
      <c r="E26" s="24" t="s">
        <v>2</v>
      </c>
      <c r="F26" s="25">
        <v>0</v>
      </c>
      <c r="G26" s="25">
        <v>0</v>
      </c>
      <c r="H26" s="53">
        <v>0</v>
      </c>
      <c r="I26" s="25">
        <v>0</v>
      </c>
      <c r="J26" s="21">
        <v>0</v>
      </c>
      <c r="K26" s="149"/>
    </row>
    <row r="27" spans="1:11" ht="22.15" customHeight="1" x14ac:dyDescent="0.25">
      <c r="A27" s="134"/>
      <c r="B27" s="175"/>
      <c r="C27" s="23"/>
      <c r="D27" s="173"/>
      <c r="E27" s="24" t="s">
        <v>3</v>
      </c>
      <c r="F27" s="25">
        <v>0</v>
      </c>
      <c r="G27" s="25">
        <v>0</v>
      </c>
      <c r="H27" s="53">
        <v>0</v>
      </c>
      <c r="I27" s="25">
        <f>H27-G27</f>
        <v>0</v>
      </c>
      <c r="J27" s="21">
        <v>0</v>
      </c>
      <c r="K27" s="149"/>
    </row>
    <row r="28" spans="1:11" ht="13.15" customHeight="1" x14ac:dyDescent="0.25">
      <c r="A28" s="134"/>
      <c r="B28" s="175"/>
      <c r="C28" s="23"/>
      <c r="D28" s="173"/>
      <c r="E28" s="24" t="s">
        <v>4</v>
      </c>
      <c r="F28" s="25">
        <v>0</v>
      </c>
      <c r="G28" s="25">
        <v>0</v>
      </c>
      <c r="H28" s="53">
        <v>0</v>
      </c>
      <c r="I28" s="25">
        <v>0</v>
      </c>
      <c r="J28" s="21">
        <v>0</v>
      </c>
      <c r="K28" s="149"/>
    </row>
    <row r="29" spans="1:11" ht="12" customHeight="1" x14ac:dyDescent="0.25">
      <c r="A29" s="134"/>
      <c r="B29" s="175"/>
      <c r="C29" s="23"/>
      <c r="D29" s="173"/>
      <c r="E29" s="144" t="s">
        <v>5</v>
      </c>
      <c r="F29" s="25">
        <v>0</v>
      </c>
      <c r="G29" s="25">
        <v>0</v>
      </c>
      <c r="H29" s="53">
        <v>0</v>
      </c>
      <c r="I29" s="25">
        <v>0</v>
      </c>
      <c r="J29" s="21">
        <v>0</v>
      </c>
      <c r="K29" s="150"/>
    </row>
    <row r="30" spans="1:11" ht="54" hidden="1" customHeight="1" x14ac:dyDescent="0.25">
      <c r="A30" s="134"/>
      <c r="B30" s="175"/>
      <c r="C30" s="23"/>
      <c r="D30" s="173"/>
      <c r="E30" s="145"/>
      <c r="F30" s="25"/>
      <c r="G30" s="25"/>
      <c r="H30" s="53"/>
      <c r="I30" s="26"/>
      <c r="J30" s="21"/>
      <c r="K30" s="22"/>
    </row>
    <row r="31" spans="1:11" ht="54" hidden="1" customHeight="1" x14ac:dyDescent="0.25">
      <c r="A31" s="134"/>
      <c r="B31" s="176"/>
      <c r="C31" s="23"/>
      <c r="D31" s="174"/>
      <c r="E31" s="146"/>
      <c r="F31" s="25"/>
      <c r="G31" s="25"/>
      <c r="H31" s="53"/>
      <c r="I31" s="26"/>
      <c r="J31" s="21"/>
      <c r="K31" s="22"/>
    </row>
    <row r="32" spans="1:11" x14ac:dyDescent="0.25">
      <c r="A32" s="134"/>
      <c r="B32" s="167"/>
      <c r="C32" s="168"/>
      <c r="D32" s="82" t="s">
        <v>13</v>
      </c>
      <c r="E32" s="32" t="s">
        <v>1</v>
      </c>
      <c r="F32" s="30">
        <v>47.4</v>
      </c>
      <c r="G32" s="30">
        <f>F32</f>
        <v>47.4</v>
      </c>
      <c r="H32" s="54">
        <f>H35</f>
        <v>42.5</v>
      </c>
      <c r="I32" s="29">
        <f>H32-G32</f>
        <v>-4.8999999999999986</v>
      </c>
      <c r="J32" s="29">
        <f>H32/G32*100</f>
        <v>89.662447257383974</v>
      </c>
      <c r="K32" s="151" t="s">
        <v>75</v>
      </c>
    </row>
    <row r="33" spans="1:11" ht="21" x14ac:dyDescent="0.25">
      <c r="A33" s="134"/>
      <c r="B33" s="169"/>
      <c r="C33" s="170"/>
      <c r="D33" s="82"/>
      <c r="E33" s="32" t="s">
        <v>2</v>
      </c>
      <c r="F33" s="30">
        <v>0</v>
      </c>
      <c r="G33" s="30">
        <v>0</v>
      </c>
      <c r="H33" s="54">
        <v>0</v>
      </c>
      <c r="I33" s="29">
        <f t="shared" si="0"/>
        <v>0</v>
      </c>
      <c r="J33" s="29">
        <v>0</v>
      </c>
      <c r="K33" s="152"/>
    </row>
    <row r="34" spans="1:11" ht="21" x14ac:dyDescent="0.25">
      <c r="A34" s="134"/>
      <c r="B34" s="169"/>
      <c r="C34" s="170"/>
      <c r="D34" s="82"/>
      <c r="E34" s="32" t="s">
        <v>3</v>
      </c>
      <c r="F34" s="30">
        <v>0</v>
      </c>
      <c r="G34" s="30">
        <v>0</v>
      </c>
      <c r="H34" s="54">
        <v>0</v>
      </c>
      <c r="I34" s="29">
        <f t="shared" si="0"/>
        <v>0</v>
      </c>
      <c r="J34" s="29">
        <v>0</v>
      </c>
      <c r="K34" s="152"/>
    </row>
    <row r="35" spans="1:11" x14ac:dyDescent="0.25">
      <c r="A35" s="134"/>
      <c r="B35" s="169"/>
      <c r="C35" s="170"/>
      <c r="D35" s="82"/>
      <c r="E35" s="32" t="s">
        <v>4</v>
      </c>
      <c r="F35" s="30">
        <v>47.4</v>
      </c>
      <c r="G35" s="30">
        <f>G32</f>
        <v>47.4</v>
      </c>
      <c r="H35" s="54">
        <v>42.5</v>
      </c>
      <c r="I35" s="61">
        <f t="shared" si="0"/>
        <v>-4.8999999999999986</v>
      </c>
      <c r="J35" s="29">
        <f>H35/G35*100</f>
        <v>89.662447257383974</v>
      </c>
      <c r="K35" s="152"/>
    </row>
    <row r="36" spans="1:11" ht="118.5" customHeight="1" x14ac:dyDescent="0.25">
      <c r="A36" s="134"/>
      <c r="B36" s="169"/>
      <c r="C36" s="170"/>
      <c r="D36" s="82"/>
      <c r="E36" s="157" t="s">
        <v>5</v>
      </c>
      <c r="F36" s="158">
        <v>0</v>
      </c>
      <c r="G36" s="159">
        <v>0</v>
      </c>
      <c r="H36" s="158">
        <v>0</v>
      </c>
      <c r="I36" s="177">
        <f>H36-G36</f>
        <v>0</v>
      </c>
      <c r="J36" s="177">
        <v>0</v>
      </c>
      <c r="K36" s="152"/>
    </row>
    <row r="37" spans="1:11" ht="3.75" hidden="1" customHeight="1" x14ac:dyDescent="0.25">
      <c r="A37" s="134"/>
      <c r="B37" s="171"/>
      <c r="C37" s="172"/>
      <c r="D37" s="82"/>
      <c r="E37" s="157"/>
      <c r="F37" s="158"/>
      <c r="G37" s="160"/>
      <c r="H37" s="158"/>
      <c r="I37" s="177"/>
      <c r="J37" s="177"/>
      <c r="K37" s="153"/>
    </row>
    <row r="38" spans="1:11" ht="21" customHeight="1" x14ac:dyDescent="0.25">
      <c r="A38" s="135"/>
      <c r="B38" s="181"/>
      <c r="C38" s="182"/>
      <c r="D38" s="144" t="s">
        <v>14</v>
      </c>
      <c r="E38" s="2" t="s">
        <v>1</v>
      </c>
      <c r="F38" s="19">
        <f>F41+F40</f>
        <v>0</v>
      </c>
      <c r="G38" s="19">
        <f>G41+G40</f>
        <v>0</v>
      </c>
      <c r="H38" s="19">
        <f>H41+H40</f>
        <v>0</v>
      </c>
      <c r="I38" s="19">
        <f>H38-G38</f>
        <v>0</v>
      </c>
      <c r="J38" s="19">
        <v>0</v>
      </c>
      <c r="K38" s="111" t="s">
        <v>37</v>
      </c>
    </row>
    <row r="39" spans="1:11" ht="12.6" customHeight="1" x14ac:dyDescent="0.25">
      <c r="A39" s="135"/>
      <c r="B39" s="183"/>
      <c r="C39" s="184"/>
      <c r="D39" s="145"/>
      <c r="E39" s="3" t="s">
        <v>2</v>
      </c>
      <c r="F39" s="19">
        <v>0</v>
      </c>
      <c r="G39" s="19">
        <v>0</v>
      </c>
      <c r="H39" s="19">
        <v>0</v>
      </c>
      <c r="I39" s="19">
        <f t="shared" ref="I39:I53" si="1">H39-G39</f>
        <v>0</v>
      </c>
      <c r="J39" s="19">
        <v>0</v>
      </c>
      <c r="K39" s="149"/>
    </row>
    <row r="40" spans="1:11" ht="21" x14ac:dyDescent="0.25">
      <c r="A40" s="135"/>
      <c r="B40" s="183"/>
      <c r="C40" s="184"/>
      <c r="D40" s="145"/>
      <c r="E40" s="3" t="s">
        <v>3</v>
      </c>
      <c r="F40" s="19">
        <v>0</v>
      </c>
      <c r="G40" s="19">
        <v>0</v>
      </c>
      <c r="H40" s="19">
        <v>0</v>
      </c>
      <c r="I40" s="19">
        <f t="shared" si="1"/>
        <v>0</v>
      </c>
      <c r="J40" s="19">
        <v>0</v>
      </c>
      <c r="K40" s="149"/>
    </row>
    <row r="41" spans="1:11" x14ac:dyDescent="0.25">
      <c r="A41" s="135"/>
      <c r="B41" s="183"/>
      <c r="C41" s="184"/>
      <c r="D41" s="145"/>
      <c r="E41" s="3" t="s">
        <v>4</v>
      </c>
      <c r="F41" s="19">
        <v>0</v>
      </c>
      <c r="G41" s="19">
        <v>0</v>
      </c>
      <c r="H41" s="19">
        <v>0</v>
      </c>
      <c r="I41" s="19">
        <f t="shared" si="1"/>
        <v>0</v>
      </c>
      <c r="J41" s="19">
        <v>0</v>
      </c>
      <c r="K41" s="149"/>
    </row>
    <row r="42" spans="1:11" s="51" customFormat="1" ht="20.25" customHeight="1" x14ac:dyDescent="0.25">
      <c r="A42" s="135"/>
      <c r="B42" s="185"/>
      <c r="C42" s="186"/>
      <c r="D42" s="146"/>
      <c r="E42" s="41" t="s">
        <v>5</v>
      </c>
      <c r="F42" s="19">
        <v>0</v>
      </c>
      <c r="G42" s="19">
        <v>0</v>
      </c>
      <c r="H42" s="19">
        <v>0</v>
      </c>
      <c r="I42" s="19">
        <f t="shared" si="1"/>
        <v>0</v>
      </c>
      <c r="J42" s="19">
        <v>0</v>
      </c>
      <c r="K42" s="150"/>
    </row>
    <row r="43" spans="1:11" x14ac:dyDescent="0.25">
      <c r="A43" s="76"/>
      <c r="B43" s="82" t="s">
        <v>15</v>
      </c>
      <c r="C43" s="82"/>
      <c r="D43" s="82"/>
      <c r="E43" s="44" t="s">
        <v>1</v>
      </c>
      <c r="F43" s="43">
        <f>F45+F46</f>
        <v>150</v>
      </c>
      <c r="G43" s="43">
        <f>F43</f>
        <v>150</v>
      </c>
      <c r="H43" s="53">
        <f>H38+H32+H25+H18+H13</f>
        <v>85.8</v>
      </c>
      <c r="I43" s="43">
        <f t="shared" si="1"/>
        <v>-64.2</v>
      </c>
      <c r="J43" s="43">
        <f>H43/G43*100</f>
        <v>57.199999999999996</v>
      </c>
      <c r="K43" s="111" t="s">
        <v>37</v>
      </c>
    </row>
    <row r="44" spans="1:11" ht="21" x14ac:dyDescent="0.25">
      <c r="A44" s="77"/>
      <c r="B44" s="82"/>
      <c r="C44" s="82"/>
      <c r="D44" s="82"/>
      <c r="E44" s="3" t="s">
        <v>2</v>
      </c>
      <c r="F44" s="19">
        <v>0</v>
      </c>
      <c r="G44" s="19">
        <v>0</v>
      </c>
      <c r="H44" s="19">
        <v>0</v>
      </c>
      <c r="I44" s="19">
        <f t="shared" si="1"/>
        <v>0</v>
      </c>
      <c r="J44" s="19">
        <v>0</v>
      </c>
      <c r="K44" s="128"/>
    </row>
    <row r="45" spans="1:11" ht="21" x14ac:dyDescent="0.25">
      <c r="A45" s="77"/>
      <c r="B45" s="82"/>
      <c r="C45" s="82"/>
      <c r="D45" s="82"/>
      <c r="E45" s="3" t="s">
        <v>3</v>
      </c>
      <c r="F45" s="19">
        <f>F40+F34+F27+F20+F15</f>
        <v>0</v>
      </c>
      <c r="G45" s="19">
        <f>F45</f>
        <v>0</v>
      </c>
      <c r="H45" s="19">
        <f>H40+H34+H27+H15</f>
        <v>0</v>
      </c>
      <c r="I45" s="19">
        <f t="shared" si="1"/>
        <v>0</v>
      </c>
      <c r="J45" s="19">
        <v>0</v>
      </c>
      <c r="K45" s="128"/>
    </row>
    <row r="46" spans="1:11" x14ac:dyDescent="0.25">
      <c r="A46" s="77"/>
      <c r="B46" s="82"/>
      <c r="C46" s="82"/>
      <c r="D46" s="82"/>
      <c r="E46" s="3" t="s">
        <v>4</v>
      </c>
      <c r="F46" s="19">
        <f>F41+F35+F21+F16</f>
        <v>150</v>
      </c>
      <c r="G46" s="19">
        <f>F46</f>
        <v>150</v>
      </c>
      <c r="H46" s="19">
        <f>H41+H35+H28+H21+H16</f>
        <v>85.8</v>
      </c>
      <c r="I46" s="19">
        <f t="shared" si="1"/>
        <v>-64.2</v>
      </c>
      <c r="J46" s="19">
        <f t="shared" ref="J46:J114" si="2">H46/G46*100</f>
        <v>57.199999999999996</v>
      </c>
      <c r="K46" s="128"/>
    </row>
    <row r="47" spans="1:11" ht="20.25" customHeight="1" x14ac:dyDescent="0.25">
      <c r="A47" s="77"/>
      <c r="B47" s="82"/>
      <c r="C47" s="82"/>
      <c r="D47" s="82"/>
      <c r="E47" s="2" t="s">
        <v>5</v>
      </c>
      <c r="F47" s="19">
        <v>0</v>
      </c>
      <c r="G47" s="19">
        <v>0</v>
      </c>
      <c r="H47" s="19">
        <v>0</v>
      </c>
      <c r="I47" s="19">
        <f t="shared" si="1"/>
        <v>0</v>
      </c>
      <c r="J47" s="19">
        <v>0</v>
      </c>
      <c r="K47" s="129"/>
    </row>
    <row r="48" spans="1:11" ht="13.9" customHeight="1" x14ac:dyDescent="0.25">
      <c r="A48" s="126">
        <v>2</v>
      </c>
      <c r="B48" s="100" t="s">
        <v>24</v>
      </c>
      <c r="C48" s="187"/>
      <c r="D48" s="82" t="s">
        <v>14</v>
      </c>
      <c r="E48" s="34" t="s">
        <v>1</v>
      </c>
      <c r="F48" s="63">
        <f>F51</f>
        <v>16494.400000000001</v>
      </c>
      <c r="G48" s="63">
        <f>G51</f>
        <v>16494.400000000001</v>
      </c>
      <c r="H48" s="35">
        <f>H51+H52</f>
        <v>10651.300000000001</v>
      </c>
      <c r="I48" s="35">
        <f t="shared" si="1"/>
        <v>-5843.1</v>
      </c>
      <c r="J48" s="35">
        <f>H48/G48*100</f>
        <v>64.575249781744105</v>
      </c>
      <c r="K48" s="178" t="s">
        <v>78</v>
      </c>
    </row>
    <row r="49" spans="1:11" ht="19.149999999999999" customHeight="1" x14ac:dyDescent="0.25">
      <c r="A49" s="136"/>
      <c r="B49" s="163"/>
      <c r="C49" s="164"/>
      <c r="D49" s="82"/>
      <c r="E49" s="32" t="s">
        <v>2</v>
      </c>
      <c r="F49" s="33">
        <v>0</v>
      </c>
      <c r="G49" s="33">
        <v>0</v>
      </c>
      <c r="H49" s="35">
        <v>0</v>
      </c>
      <c r="I49" s="35">
        <f t="shared" si="1"/>
        <v>0</v>
      </c>
      <c r="J49" s="35">
        <v>0</v>
      </c>
      <c r="K49" s="179"/>
    </row>
    <row r="50" spans="1:11" ht="19.149999999999999" customHeight="1" x14ac:dyDescent="0.25">
      <c r="A50" s="136"/>
      <c r="B50" s="163"/>
      <c r="C50" s="164"/>
      <c r="D50" s="82"/>
      <c r="E50" s="32" t="s">
        <v>3</v>
      </c>
      <c r="F50" s="33">
        <v>0</v>
      </c>
      <c r="G50" s="33">
        <v>0</v>
      </c>
      <c r="H50" s="35">
        <v>0</v>
      </c>
      <c r="I50" s="35">
        <f t="shared" si="1"/>
        <v>0</v>
      </c>
      <c r="J50" s="35">
        <v>0</v>
      </c>
      <c r="K50" s="179"/>
    </row>
    <row r="51" spans="1:11" ht="20.25" customHeight="1" x14ac:dyDescent="0.25">
      <c r="A51" s="136"/>
      <c r="B51" s="163"/>
      <c r="C51" s="164"/>
      <c r="D51" s="82"/>
      <c r="E51" s="32" t="s">
        <v>4</v>
      </c>
      <c r="F51" s="63">
        <f>G51</f>
        <v>16494.400000000001</v>
      </c>
      <c r="G51" s="63">
        <v>16494.400000000001</v>
      </c>
      <c r="H51" s="62">
        <v>10566.7</v>
      </c>
      <c r="I51" s="35">
        <f>H51-G51</f>
        <v>-5927.7000000000007</v>
      </c>
      <c r="J51" s="35">
        <f>H51/G51*100</f>
        <v>64.062348433407706</v>
      </c>
      <c r="K51" s="179"/>
    </row>
    <row r="52" spans="1:11" ht="182.25" customHeight="1" x14ac:dyDescent="0.25">
      <c r="A52" s="136"/>
      <c r="B52" s="165"/>
      <c r="C52" s="166"/>
      <c r="D52" s="82"/>
      <c r="E52" s="32" t="s">
        <v>5</v>
      </c>
      <c r="F52" s="29">
        <v>0</v>
      </c>
      <c r="G52" s="65">
        <v>0</v>
      </c>
      <c r="H52" s="66">
        <v>84.6</v>
      </c>
      <c r="I52" s="66">
        <f t="shared" si="1"/>
        <v>84.6</v>
      </c>
      <c r="J52" s="35">
        <v>0</v>
      </c>
      <c r="K52" s="180"/>
    </row>
    <row r="53" spans="1:11" x14ac:dyDescent="0.25">
      <c r="A53" s="134"/>
      <c r="B53" s="114" t="s">
        <v>25</v>
      </c>
      <c r="C53" s="114"/>
      <c r="D53" s="114"/>
      <c r="E53" s="3" t="s">
        <v>1</v>
      </c>
      <c r="F53" s="20">
        <f>F56+F57</f>
        <v>16494.400000000001</v>
      </c>
      <c r="G53" s="20">
        <f>G56+G57</f>
        <v>16494.400000000001</v>
      </c>
      <c r="H53" s="35">
        <f>H57+H56</f>
        <v>10651.300000000001</v>
      </c>
      <c r="I53" s="35">
        <f t="shared" si="1"/>
        <v>-5843.1</v>
      </c>
      <c r="J53" s="35">
        <f>J48</f>
        <v>64.575249781744105</v>
      </c>
      <c r="K53" s="111"/>
    </row>
    <row r="54" spans="1:11" ht="17.25" customHeight="1" x14ac:dyDescent="0.25">
      <c r="A54" s="135"/>
      <c r="B54" s="114"/>
      <c r="C54" s="114"/>
      <c r="D54" s="114"/>
      <c r="E54" s="3" t="s">
        <v>2</v>
      </c>
      <c r="F54" s="20">
        <v>0</v>
      </c>
      <c r="G54" s="20">
        <v>0</v>
      </c>
      <c r="H54" s="35">
        <v>0</v>
      </c>
      <c r="I54" s="35">
        <v>0</v>
      </c>
      <c r="J54" s="35">
        <v>0</v>
      </c>
      <c r="K54" s="112"/>
    </row>
    <row r="55" spans="1:11" ht="21" customHeight="1" x14ac:dyDescent="0.25">
      <c r="A55" s="135"/>
      <c r="B55" s="114"/>
      <c r="C55" s="114"/>
      <c r="D55" s="114"/>
      <c r="E55" s="3" t="s">
        <v>3</v>
      </c>
      <c r="F55" s="20">
        <v>0</v>
      </c>
      <c r="G55" s="20">
        <v>0</v>
      </c>
      <c r="H55" s="35">
        <v>0</v>
      </c>
      <c r="I55" s="35">
        <v>0</v>
      </c>
      <c r="J55" s="35">
        <v>0</v>
      </c>
      <c r="K55" s="112"/>
    </row>
    <row r="56" spans="1:11" ht="14.25" customHeight="1" x14ac:dyDescent="0.25">
      <c r="A56" s="135"/>
      <c r="B56" s="114"/>
      <c r="C56" s="114"/>
      <c r="D56" s="114"/>
      <c r="E56" s="3" t="s">
        <v>4</v>
      </c>
      <c r="F56" s="20">
        <f>G56</f>
        <v>16494.400000000001</v>
      </c>
      <c r="G56" s="20">
        <f>G51</f>
        <v>16494.400000000001</v>
      </c>
      <c r="H56" s="19">
        <v>10566.7</v>
      </c>
      <c r="I56" s="35">
        <f>H56-G56</f>
        <v>-5927.7000000000007</v>
      </c>
      <c r="J56" s="35">
        <f>J51</f>
        <v>64.062348433407706</v>
      </c>
      <c r="K56" s="112"/>
    </row>
    <row r="57" spans="1:11" ht="21" customHeight="1" x14ac:dyDescent="0.25">
      <c r="A57" s="137"/>
      <c r="B57" s="114"/>
      <c r="C57" s="114"/>
      <c r="D57" s="114"/>
      <c r="E57" s="10" t="s">
        <v>5</v>
      </c>
      <c r="F57" s="20">
        <v>0</v>
      </c>
      <c r="G57" s="20">
        <v>0</v>
      </c>
      <c r="H57" s="36">
        <f>H52</f>
        <v>84.6</v>
      </c>
      <c r="I57" s="35">
        <f>H57-G57</f>
        <v>84.6</v>
      </c>
      <c r="J57" s="35">
        <v>0</v>
      </c>
      <c r="K57" s="113"/>
    </row>
    <row r="58" spans="1:11" x14ac:dyDescent="0.25">
      <c r="A58" s="117">
        <v>3</v>
      </c>
      <c r="B58" s="130" t="s">
        <v>16</v>
      </c>
      <c r="C58" s="82" t="s">
        <v>14</v>
      </c>
      <c r="D58" s="82"/>
      <c r="E58" s="3" t="s">
        <v>1</v>
      </c>
      <c r="F58" s="19">
        <v>0</v>
      </c>
      <c r="G58" s="19">
        <v>0</v>
      </c>
      <c r="H58" s="19">
        <v>0</v>
      </c>
      <c r="I58" s="19">
        <f t="shared" ref="I58:J121" si="3">H58-G58</f>
        <v>0</v>
      </c>
      <c r="J58" s="19">
        <v>0</v>
      </c>
      <c r="K58" s="127" t="s">
        <v>37</v>
      </c>
    </row>
    <row r="59" spans="1:11" ht="21" x14ac:dyDescent="0.25">
      <c r="A59" s="112"/>
      <c r="B59" s="131"/>
      <c r="C59" s="82"/>
      <c r="D59" s="82"/>
      <c r="E59" s="3" t="s">
        <v>2</v>
      </c>
      <c r="F59" s="19">
        <v>0</v>
      </c>
      <c r="G59" s="19">
        <v>0</v>
      </c>
      <c r="H59" s="19">
        <v>0</v>
      </c>
      <c r="I59" s="19">
        <f t="shared" si="3"/>
        <v>0</v>
      </c>
      <c r="J59" s="19">
        <f t="shared" si="3"/>
        <v>0</v>
      </c>
      <c r="K59" s="128"/>
    </row>
    <row r="60" spans="1:11" ht="21" x14ac:dyDescent="0.25">
      <c r="A60" s="112"/>
      <c r="B60" s="131"/>
      <c r="C60" s="82"/>
      <c r="D60" s="82"/>
      <c r="E60" s="3" t="s">
        <v>3</v>
      </c>
      <c r="F60" s="19">
        <v>0</v>
      </c>
      <c r="G60" s="19">
        <v>0</v>
      </c>
      <c r="H60" s="19">
        <v>0</v>
      </c>
      <c r="I60" s="19">
        <f t="shared" ref="I60" si="4">H60-G60</f>
        <v>0</v>
      </c>
      <c r="J60" s="19">
        <v>0</v>
      </c>
      <c r="K60" s="128"/>
    </row>
    <row r="61" spans="1:11" x14ac:dyDescent="0.25">
      <c r="A61" s="112"/>
      <c r="B61" s="131"/>
      <c r="C61" s="82"/>
      <c r="D61" s="82"/>
      <c r="E61" s="3" t="s">
        <v>4</v>
      </c>
      <c r="F61" s="19">
        <v>0</v>
      </c>
      <c r="G61" s="19">
        <v>0</v>
      </c>
      <c r="H61" s="19">
        <v>0</v>
      </c>
      <c r="I61" s="19">
        <f t="shared" si="3"/>
        <v>0</v>
      </c>
      <c r="J61" s="19">
        <v>0</v>
      </c>
      <c r="K61" s="128"/>
    </row>
    <row r="62" spans="1:11" ht="18" customHeight="1" x14ac:dyDescent="0.25">
      <c r="A62" s="112"/>
      <c r="B62" s="131"/>
      <c r="C62" s="82"/>
      <c r="D62" s="82"/>
      <c r="E62" s="5" t="s">
        <v>5</v>
      </c>
      <c r="F62" s="19">
        <v>0</v>
      </c>
      <c r="G62" s="19">
        <v>0</v>
      </c>
      <c r="H62" s="19">
        <v>0</v>
      </c>
      <c r="I62" s="19">
        <f t="shared" si="3"/>
        <v>0</v>
      </c>
      <c r="J62" s="19">
        <f t="shared" si="3"/>
        <v>0</v>
      </c>
      <c r="K62" s="129"/>
    </row>
    <row r="63" spans="1:11" x14ac:dyDescent="0.25">
      <c r="A63" s="112"/>
      <c r="B63" s="131"/>
      <c r="C63" s="82" t="s">
        <v>17</v>
      </c>
      <c r="D63" s="82"/>
      <c r="E63" s="3" t="s">
        <v>1</v>
      </c>
      <c r="F63" s="19">
        <f>F65</f>
        <v>118.7</v>
      </c>
      <c r="G63" s="19">
        <f>F63</f>
        <v>118.7</v>
      </c>
      <c r="H63" s="19">
        <f>H65</f>
        <v>8.1</v>
      </c>
      <c r="I63" s="19">
        <f t="shared" si="3"/>
        <v>-110.60000000000001</v>
      </c>
      <c r="J63" s="19">
        <f t="shared" si="2"/>
        <v>6.8239258635214819</v>
      </c>
      <c r="K63" s="138" t="s">
        <v>77</v>
      </c>
    </row>
    <row r="64" spans="1:11" ht="21" x14ac:dyDescent="0.25">
      <c r="A64" s="112"/>
      <c r="B64" s="131"/>
      <c r="C64" s="82"/>
      <c r="D64" s="82"/>
      <c r="E64" s="3" t="s">
        <v>2</v>
      </c>
      <c r="F64" s="19">
        <v>0</v>
      </c>
      <c r="G64" s="19">
        <v>0</v>
      </c>
      <c r="H64" s="19">
        <v>0</v>
      </c>
      <c r="I64" s="19">
        <f t="shared" si="3"/>
        <v>0</v>
      </c>
      <c r="J64" s="19">
        <f t="shared" si="3"/>
        <v>0</v>
      </c>
      <c r="K64" s="149"/>
    </row>
    <row r="65" spans="1:11" ht="21" x14ac:dyDescent="0.25">
      <c r="A65" s="112"/>
      <c r="B65" s="131"/>
      <c r="C65" s="82"/>
      <c r="D65" s="82"/>
      <c r="E65" s="3" t="s">
        <v>3</v>
      </c>
      <c r="F65" s="19">
        <v>118.7</v>
      </c>
      <c r="G65" s="19">
        <f>F65</f>
        <v>118.7</v>
      </c>
      <c r="H65" s="19">
        <v>8.1</v>
      </c>
      <c r="I65" s="19">
        <f t="shared" si="3"/>
        <v>-110.60000000000001</v>
      </c>
      <c r="J65" s="19">
        <f t="shared" si="2"/>
        <v>6.8239258635214819</v>
      </c>
      <c r="K65" s="149"/>
    </row>
    <row r="66" spans="1:11" ht="22.15" customHeight="1" x14ac:dyDescent="0.25">
      <c r="A66" s="112"/>
      <c r="B66" s="131"/>
      <c r="C66" s="82"/>
      <c r="D66" s="82"/>
      <c r="E66" s="3" t="s">
        <v>4</v>
      </c>
      <c r="F66" s="19">
        <v>0</v>
      </c>
      <c r="G66" s="19">
        <v>0</v>
      </c>
      <c r="H66" s="19">
        <v>0</v>
      </c>
      <c r="I66" s="19">
        <f t="shared" si="3"/>
        <v>0</v>
      </c>
      <c r="J66" s="19">
        <v>0</v>
      </c>
      <c r="K66" s="149"/>
    </row>
    <row r="67" spans="1:11" ht="21" x14ac:dyDescent="0.25">
      <c r="A67" s="112"/>
      <c r="B67" s="131"/>
      <c r="C67" s="82"/>
      <c r="D67" s="82"/>
      <c r="E67" s="5" t="s">
        <v>5</v>
      </c>
      <c r="F67" s="19">
        <v>0</v>
      </c>
      <c r="G67" s="19">
        <v>0</v>
      </c>
      <c r="H67" s="19">
        <v>0</v>
      </c>
      <c r="I67" s="19">
        <f t="shared" si="3"/>
        <v>0</v>
      </c>
      <c r="J67" s="19">
        <v>0</v>
      </c>
      <c r="K67" s="150"/>
    </row>
    <row r="68" spans="1:11" x14ac:dyDescent="0.25">
      <c r="A68" s="112"/>
      <c r="B68" s="132"/>
      <c r="C68" s="16"/>
      <c r="D68" s="78" t="s">
        <v>36</v>
      </c>
      <c r="E68" s="16" t="s">
        <v>1</v>
      </c>
      <c r="F68" s="19">
        <f>F71</f>
        <v>4119</v>
      </c>
      <c r="G68" s="19">
        <f>G71</f>
        <v>4119</v>
      </c>
      <c r="H68" s="19">
        <f>H71</f>
        <v>3544.3</v>
      </c>
      <c r="I68" s="19">
        <f t="shared" ref="I68:I71" si="5">H68-G68</f>
        <v>-574.69999999999982</v>
      </c>
      <c r="J68" s="19">
        <f>H68/G68*100</f>
        <v>86.047584365137169</v>
      </c>
      <c r="K68" s="138" t="s">
        <v>76</v>
      </c>
    </row>
    <row r="69" spans="1:11" ht="21" x14ac:dyDescent="0.25">
      <c r="A69" s="112"/>
      <c r="B69" s="132"/>
      <c r="C69" s="16"/>
      <c r="D69" s="109"/>
      <c r="E69" s="16" t="s">
        <v>2</v>
      </c>
      <c r="F69" s="19">
        <v>0</v>
      </c>
      <c r="G69" s="19">
        <v>0</v>
      </c>
      <c r="H69" s="19">
        <v>0</v>
      </c>
      <c r="I69" s="19">
        <f t="shared" si="5"/>
        <v>0</v>
      </c>
      <c r="J69" s="19">
        <v>0</v>
      </c>
      <c r="K69" s="128"/>
    </row>
    <row r="70" spans="1:11" ht="21" x14ac:dyDescent="0.25">
      <c r="A70" s="112"/>
      <c r="B70" s="132"/>
      <c r="C70" s="16"/>
      <c r="D70" s="109"/>
      <c r="E70" s="16" t="s">
        <v>3</v>
      </c>
      <c r="F70" s="19">
        <v>0</v>
      </c>
      <c r="G70" s="19">
        <v>0</v>
      </c>
      <c r="H70" s="19">
        <v>0</v>
      </c>
      <c r="I70" s="19">
        <f t="shared" si="5"/>
        <v>0</v>
      </c>
      <c r="J70" s="19">
        <v>0</v>
      </c>
      <c r="K70" s="128"/>
    </row>
    <row r="71" spans="1:11" x14ac:dyDescent="0.25">
      <c r="A71" s="112"/>
      <c r="B71" s="132"/>
      <c r="C71" s="16"/>
      <c r="D71" s="109"/>
      <c r="E71" s="16" t="s">
        <v>4</v>
      </c>
      <c r="F71" s="19">
        <v>4119</v>
      </c>
      <c r="G71" s="19">
        <f>F71</f>
        <v>4119</v>
      </c>
      <c r="H71" s="19">
        <v>3544.3</v>
      </c>
      <c r="I71" s="19">
        <f t="shared" si="5"/>
        <v>-574.69999999999982</v>
      </c>
      <c r="J71" s="19">
        <f>H71/G71*100</f>
        <v>86.047584365137169</v>
      </c>
      <c r="K71" s="128"/>
    </row>
    <row r="72" spans="1:11" ht="25.5" customHeight="1" x14ac:dyDescent="0.25">
      <c r="A72" s="113"/>
      <c r="B72" s="133"/>
      <c r="C72" s="16"/>
      <c r="D72" s="110"/>
      <c r="E72" s="17" t="s">
        <v>5</v>
      </c>
      <c r="F72" s="19">
        <v>0</v>
      </c>
      <c r="G72" s="19">
        <v>0</v>
      </c>
      <c r="H72" s="19">
        <v>0</v>
      </c>
      <c r="I72" s="19">
        <f t="shared" ref="I72" si="6">H72-G72</f>
        <v>0</v>
      </c>
      <c r="J72" s="19">
        <f t="shared" ref="J72" si="7">I72-H72</f>
        <v>0</v>
      </c>
      <c r="K72" s="129"/>
    </row>
    <row r="73" spans="1:11" x14ac:dyDescent="0.25">
      <c r="A73" s="117"/>
      <c r="B73" s="114" t="s">
        <v>6</v>
      </c>
      <c r="C73" s="114"/>
      <c r="D73" s="114"/>
      <c r="E73" s="3" t="s">
        <v>7</v>
      </c>
      <c r="F73" s="19">
        <f>F75+F76</f>
        <v>4237.7</v>
      </c>
      <c r="G73" s="19">
        <f>G75+G76</f>
        <v>4237.7</v>
      </c>
      <c r="H73" s="19">
        <f>H76+H75</f>
        <v>3552.4</v>
      </c>
      <c r="I73" s="19">
        <f t="shared" si="3"/>
        <v>-685.29999999999973</v>
      </c>
      <c r="J73" s="19">
        <f t="shared" si="2"/>
        <v>83.828491870590184</v>
      </c>
      <c r="K73" s="111" t="s">
        <v>37</v>
      </c>
    </row>
    <row r="74" spans="1:11" ht="21" x14ac:dyDescent="0.25">
      <c r="A74" s="112"/>
      <c r="B74" s="114"/>
      <c r="C74" s="114"/>
      <c r="D74" s="114"/>
      <c r="E74" s="3" t="s">
        <v>2</v>
      </c>
      <c r="F74" s="19">
        <v>0</v>
      </c>
      <c r="G74" s="19">
        <v>0</v>
      </c>
      <c r="H74" s="19">
        <v>0</v>
      </c>
      <c r="I74" s="19">
        <f t="shared" si="3"/>
        <v>0</v>
      </c>
      <c r="J74" s="19">
        <v>0</v>
      </c>
      <c r="K74" s="112"/>
    </row>
    <row r="75" spans="1:11" ht="21" x14ac:dyDescent="0.25">
      <c r="A75" s="112"/>
      <c r="B75" s="114"/>
      <c r="C75" s="114"/>
      <c r="D75" s="114"/>
      <c r="E75" s="3" t="s">
        <v>3</v>
      </c>
      <c r="F75" s="54">
        <f>F65</f>
        <v>118.7</v>
      </c>
      <c r="G75" s="54">
        <f>G65</f>
        <v>118.7</v>
      </c>
      <c r="H75" s="54">
        <f>H65</f>
        <v>8.1</v>
      </c>
      <c r="I75" s="54">
        <f t="shared" si="3"/>
        <v>-110.60000000000001</v>
      </c>
      <c r="J75" s="54">
        <f>H75/G75*100</f>
        <v>6.8239258635214819</v>
      </c>
      <c r="K75" s="112"/>
    </row>
    <row r="76" spans="1:11" x14ac:dyDescent="0.25">
      <c r="A76" s="112"/>
      <c r="B76" s="114"/>
      <c r="C76" s="114"/>
      <c r="D76" s="114"/>
      <c r="E76" s="3" t="s">
        <v>4</v>
      </c>
      <c r="F76" s="19">
        <v>4119</v>
      </c>
      <c r="G76" s="19">
        <f>F76</f>
        <v>4119</v>
      </c>
      <c r="H76" s="19">
        <v>3544.3</v>
      </c>
      <c r="I76" s="19">
        <f t="shared" si="3"/>
        <v>-574.69999999999982</v>
      </c>
      <c r="J76" s="19">
        <f t="shared" si="2"/>
        <v>86.047584365137169</v>
      </c>
      <c r="K76" s="112"/>
    </row>
    <row r="77" spans="1:11" ht="21" x14ac:dyDescent="0.25">
      <c r="A77" s="113"/>
      <c r="B77" s="114"/>
      <c r="C77" s="114"/>
      <c r="D77" s="114"/>
      <c r="E77" s="3" t="s">
        <v>5</v>
      </c>
      <c r="F77" s="19">
        <v>0</v>
      </c>
      <c r="G77" s="19">
        <v>0</v>
      </c>
      <c r="H77" s="19">
        <v>0</v>
      </c>
      <c r="I77" s="19">
        <f t="shared" si="3"/>
        <v>0</v>
      </c>
      <c r="J77" s="19">
        <f t="shared" si="3"/>
        <v>0</v>
      </c>
      <c r="K77" s="113"/>
    </row>
    <row r="78" spans="1:11" x14ac:dyDescent="0.25">
      <c r="A78" s="83" t="s">
        <v>8</v>
      </c>
      <c r="B78" s="92"/>
      <c r="C78" s="92"/>
      <c r="D78" s="93"/>
      <c r="E78" s="5" t="s">
        <v>1</v>
      </c>
      <c r="F78" s="29">
        <f>SUM(F79:F82)</f>
        <v>20882.100000000002</v>
      </c>
      <c r="G78" s="29">
        <f>SUM(G79:G82)</f>
        <v>20882.100000000002</v>
      </c>
      <c r="H78" s="37">
        <f>H82+H81+H80</f>
        <v>14289.5</v>
      </c>
      <c r="I78" s="35">
        <f t="shared" si="3"/>
        <v>-6592.6000000000022</v>
      </c>
      <c r="J78" s="35">
        <f>H78/G78*100</f>
        <v>68.429420412697951</v>
      </c>
      <c r="K78" s="111" t="s">
        <v>37</v>
      </c>
    </row>
    <row r="79" spans="1:11" ht="21" x14ac:dyDescent="0.25">
      <c r="A79" s="94"/>
      <c r="B79" s="95"/>
      <c r="C79" s="95"/>
      <c r="D79" s="96"/>
      <c r="E79" s="5" t="s">
        <v>2</v>
      </c>
      <c r="F79" s="29">
        <v>0</v>
      </c>
      <c r="G79" s="29">
        <v>0</v>
      </c>
      <c r="H79" s="37">
        <v>0</v>
      </c>
      <c r="I79" s="35">
        <f t="shared" si="3"/>
        <v>0</v>
      </c>
      <c r="J79" s="35">
        <v>0</v>
      </c>
      <c r="K79" s="112"/>
    </row>
    <row r="80" spans="1:11" ht="21" x14ac:dyDescent="0.25">
      <c r="A80" s="86"/>
      <c r="B80" s="87"/>
      <c r="C80" s="87"/>
      <c r="D80" s="88"/>
      <c r="E80" s="5" t="s">
        <v>3</v>
      </c>
      <c r="F80" s="29">
        <f>F65</f>
        <v>118.7</v>
      </c>
      <c r="G80" s="29">
        <f>G75</f>
        <v>118.7</v>
      </c>
      <c r="H80" s="37">
        <f>H75</f>
        <v>8.1</v>
      </c>
      <c r="I80" s="35">
        <f t="shared" si="3"/>
        <v>-110.60000000000001</v>
      </c>
      <c r="J80" s="35">
        <f t="shared" si="2"/>
        <v>6.8239258635214819</v>
      </c>
      <c r="K80" s="112"/>
    </row>
    <row r="81" spans="1:11" x14ac:dyDescent="0.25">
      <c r="A81" s="86"/>
      <c r="B81" s="87"/>
      <c r="C81" s="87"/>
      <c r="D81" s="88"/>
      <c r="E81" s="5" t="s">
        <v>4</v>
      </c>
      <c r="F81" s="29">
        <f>F76+F51+F46</f>
        <v>20763.400000000001</v>
      </c>
      <c r="G81" s="29">
        <f>G76+G56+G46</f>
        <v>20763.400000000001</v>
      </c>
      <c r="H81" s="37">
        <f>H76+H51+H46</f>
        <v>14196.8</v>
      </c>
      <c r="I81" s="35">
        <f t="shared" si="3"/>
        <v>-6566.6000000000022</v>
      </c>
      <c r="J81" s="35">
        <f>H81/G81*100</f>
        <v>68.374158374832632</v>
      </c>
      <c r="K81" s="112"/>
    </row>
    <row r="82" spans="1:11" ht="21" x14ac:dyDescent="0.25">
      <c r="A82" s="89"/>
      <c r="B82" s="90"/>
      <c r="C82" s="90"/>
      <c r="D82" s="91"/>
      <c r="E82" s="5" t="s">
        <v>5</v>
      </c>
      <c r="F82" s="31">
        <f>F57</f>
        <v>0</v>
      </c>
      <c r="G82" s="31">
        <f>G57</f>
        <v>0</v>
      </c>
      <c r="H82" s="37">
        <f>H57</f>
        <v>84.6</v>
      </c>
      <c r="I82" s="35">
        <f t="shared" si="3"/>
        <v>84.6</v>
      </c>
      <c r="J82" s="35">
        <v>0</v>
      </c>
      <c r="K82" s="113"/>
    </row>
    <row r="83" spans="1:11" ht="10.5" customHeight="1" x14ac:dyDescent="0.25">
      <c r="A83" s="114" t="s">
        <v>18</v>
      </c>
      <c r="B83" s="114"/>
      <c r="C83" s="114"/>
      <c r="D83" s="114"/>
      <c r="E83" s="3"/>
      <c r="F83" s="19"/>
      <c r="G83" s="19"/>
      <c r="H83" s="19"/>
      <c r="I83" s="19"/>
      <c r="J83" s="19"/>
      <c r="K83" s="4"/>
    </row>
    <row r="84" spans="1:11" ht="15" customHeight="1" x14ac:dyDescent="0.25">
      <c r="A84" s="198" t="s">
        <v>43</v>
      </c>
      <c r="B84" s="101"/>
      <c r="C84" s="102"/>
      <c r="D84" s="82"/>
      <c r="E84" s="3" t="s">
        <v>1</v>
      </c>
      <c r="F84" s="19">
        <v>0</v>
      </c>
      <c r="G84" s="19">
        <v>0</v>
      </c>
      <c r="H84" s="19">
        <v>0</v>
      </c>
      <c r="I84" s="19">
        <f t="shared" si="3"/>
        <v>0</v>
      </c>
      <c r="J84" s="19">
        <f t="shared" si="3"/>
        <v>0</v>
      </c>
      <c r="K84" s="111" t="s">
        <v>37</v>
      </c>
    </row>
    <row r="85" spans="1:11" ht="21" x14ac:dyDescent="0.25">
      <c r="A85" s="103"/>
      <c r="B85" s="104"/>
      <c r="C85" s="105"/>
      <c r="D85" s="82"/>
      <c r="E85" s="3" t="s">
        <v>2</v>
      </c>
      <c r="F85" s="19">
        <v>0</v>
      </c>
      <c r="G85" s="19">
        <v>0</v>
      </c>
      <c r="H85" s="19">
        <v>0</v>
      </c>
      <c r="I85" s="19">
        <f t="shared" ref="I85:I92" si="8">H85-G85</f>
        <v>0</v>
      </c>
      <c r="J85" s="19">
        <f t="shared" ref="J85:J90" si="9">I85-H85</f>
        <v>0</v>
      </c>
      <c r="K85" s="112"/>
    </row>
    <row r="86" spans="1:11" ht="21" x14ac:dyDescent="0.25">
      <c r="A86" s="103"/>
      <c r="B86" s="104"/>
      <c r="C86" s="105"/>
      <c r="D86" s="82"/>
      <c r="E86" s="3" t="s">
        <v>3</v>
      </c>
      <c r="F86" s="19">
        <v>0</v>
      </c>
      <c r="G86" s="19">
        <v>0</v>
      </c>
      <c r="H86" s="19">
        <v>0</v>
      </c>
      <c r="I86" s="19">
        <f t="shared" si="8"/>
        <v>0</v>
      </c>
      <c r="J86" s="19">
        <f t="shared" si="9"/>
        <v>0</v>
      </c>
      <c r="K86" s="112"/>
    </row>
    <row r="87" spans="1:11" x14ac:dyDescent="0.25">
      <c r="A87" s="103"/>
      <c r="B87" s="104"/>
      <c r="C87" s="105"/>
      <c r="D87" s="82"/>
      <c r="E87" s="3" t="s">
        <v>4</v>
      </c>
      <c r="F87" s="19">
        <v>0</v>
      </c>
      <c r="G87" s="19">
        <v>0</v>
      </c>
      <c r="H87" s="19">
        <v>0</v>
      </c>
      <c r="I87" s="19">
        <f t="shared" si="8"/>
        <v>0</v>
      </c>
      <c r="J87" s="19">
        <f t="shared" si="9"/>
        <v>0</v>
      </c>
      <c r="K87" s="112"/>
    </row>
    <row r="88" spans="1:11" ht="22.9" customHeight="1" x14ac:dyDescent="0.25">
      <c r="A88" s="106"/>
      <c r="B88" s="107"/>
      <c r="C88" s="108"/>
      <c r="D88" s="82"/>
      <c r="E88" s="7" t="s">
        <v>5</v>
      </c>
      <c r="F88" s="19">
        <v>0</v>
      </c>
      <c r="G88" s="27">
        <v>0</v>
      </c>
      <c r="H88" s="19">
        <v>0</v>
      </c>
      <c r="I88" s="19">
        <f t="shared" si="8"/>
        <v>0</v>
      </c>
      <c r="J88" s="19">
        <f t="shared" si="9"/>
        <v>0</v>
      </c>
      <c r="K88" s="113"/>
    </row>
    <row r="89" spans="1:11" x14ac:dyDescent="0.25">
      <c r="A89" s="198" t="s">
        <v>19</v>
      </c>
      <c r="B89" s="101"/>
      <c r="C89" s="102"/>
      <c r="D89" s="82"/>
      <c r="E89" s="3" t="s">
        <v>1</v>
      </c>
      <c r="F89" s="19">
        <f>F93+F92+F91</f>
        <v>20882.100000000002</v>
      </c>
      <c r="G89" s="19">
        <f>G92+G91+G93</f>
        <v>20882.100000000002</v>
      </c>
      <c r="H89" s="19">
        <f>H91+H92+H93</f>
        <v>14289.5</v>
      </c>
      <c r="I89" s="19">
        <f t="shared" si="8"/>
        <v>-6592.6000000000022</v>
      </c>
      <c r="J89" s="19">
        <f>H89/G89*100</f>
        <v>68.429420412697951</v>
      </c>
      <c r="K89" s="111" t="s">
        <v>37</v>
      </c>
    </row>
    <row r="90" spans="1:11" ht="21" x14ac:dyDescent="0.25">
      <c r="A90" s="103"/>
      <c r="B90" s="104"/>
      <c r="C90" s="105"/>
      <c r="D90" s="82"/>
      <c r="E90" s="3" t="s">
        <v>2</v>
      </c>
      <c r="F90" s="19">
        <v>0</v>
      </c>
      <c r="G90" s="19">
        <v>0</v>
      </c>
      <c r="H90" s="19">
        <v>0</v>
      </c>
      <c r="I90" s="19">
        <f t="shared" si="8"/>
        <v>0</v>
      </c>
      <c r="J90" s="19">
        <f t="shared" si="9"/>
        <v>0</v>
      </c>
      <c r="K90" s="112"/>
    </row>
    <row r="91" spans="1:11" ht="21" x14ac:dyDescent="0.25">
      <c r="A91" s="103"/>
      <c r="B91" s="104"/>
      <c r="C91" s="105"/>
      <c r="D91" s="82"/>
      <c r="E91" s="3" t="s">
        <v>3</v>
      </c>
      <c r="F91" s="19">
        <f>F80</f>
        <v>118.7</v>
      </c>
      <c r="G91" s="19">
        <f>G65</f>
        <v>118.7</v>
      </c>
      <c r="H91" s="19">
        <f>H80</f>
        <v>8.1</v>
      </c>
      <c r="I91" s="19">
        <f t="shared" si="8"/>
        <v>-110.60000000000001</v>
      </c>
      <c r="J91" s="19">
        <f>H91/G91*100</f>
        <v>6.8239258635214819</v>
      </c>
      <c r="K91" s="112"/>
    </row>
    <row r="92" spans="1:11" x14ac:dyDescent="0.25">
      <c r="A92" s="103"/>
      <c r="B92" s="104"/>
      <c r="C92" s="105"/>
      <c r="D92" s="82"/>
      <c r="E92" s="3" t="s">
        <v>4</v>
      </c>
      <c r="F92" s="19">
        <f>F81</f>
        <v>20763.400000000001</v>
      </c>
      <c r="G92" s="19">
        <f>G81</f>
        <v>20763.400000000001</v>
      </c>
      <c r="H92" s="19">
        <f>H81</f>
        <v>14196.8</v>
      </c>
      <c r="I92" s="19">
        <f t="shared" si="8"/>
        <v>-6566.6000000000022</v>
      </c>
      <c r="J92" s="19">
        <f>H92/G92*100</f>
        <v>68.374158374832632</v>
      </c>
      <c r="K92" s="112"/>
    </row>
    <row r="93" spans="1:11" ht="23.25" customHeight="1" x14ac:dyDescent="0.25">
      <c r="A93" s="106"/>
      <c r="B93" s="107"/>
      <c r="C93" s="108"/>
      <c r="D93" s="82"/>
      <c r="E93" s="7" t="s">
        <v>5</v>
      </c>
      <c r="F93" s="19">
        <f>F82</f>
        <v>0</v>
      </c>
      <c r="G93" s="27">
        <f>G82</f>
        <v>0</v>
      </c>
      <c r="H93" s="19">
        <f>H82</f>
        <v>84.6</v>
      </c>
      <c r="I93" s="19">
        <f t="shared" si="3"/>
        <v>84.6</v>
      </c>
      <c r="J93" s="19">
        <v>0</v>
      </c>
      <c r="K93" s="113"/>
    </row>
    <row r="94" spans="1:11" ht="9.75" customHeight="1" x14ac:dyDescent="0.25">
      <c r="A94" s="97" t="s">
        <v>18</v>
      </c>
      <c r="B94" s="98"/>
      <c r="C94" s="98"/>
      <c r="D94" s="99"/>
      <c r="E94" s="41"/>
      <c r="F94" s="19"/>
      <c r="G94" s="42"/>
      <c r="H94" s="19"/>
      <c r="I94" s="19"/>
      <c r="J94" s="19"/>
      <c r="K94" s="38"/>
    </row>
    <row r="95" spans="1:11" x14ac:dyDescent="0.25">
      <c r="A95" s="83" t="s">
        <v>44</v>
      </c>
      <c r="B95" s="84"/>
      <c r="C95" s="85"/>
      <c r="D95" s="81"/>
      <c r="E95" s="5" t="s">
        <v>1</v>
      </c>
      <c r="F95" s="20">
        <v>0</v>
      </c>
      <c r="G95" s="20">
        <v>0</v>
      </c>
      <c r="H95" s="37">
        <v>0</v>
      </c>
      <c r="I95" s="35">
        <v>0</v>
      </c>
      <c r="J95" s="35">
        <v>0</v>
      </c>
      <c r="K95" s="111" t="s">
        <v>37</v>
      </c>
    </row>
    <row r="96" spans="1:11" ht="21" x14ac:dyDescent="0.25">
      <c r="A96" s="86"/>
      <c r="B96" s="87"/>
      <c r="C96" s="88"/>
      <c r="D96" s="81"/>
      <c r="E96" s="5" t="s">
        <v>2</v>
      </c>
      <c r="F96" s="20">
        <v>0</v>
      </c>
      <c r="G96" s="20">
        <v>0</v>
      </c>
      <c r="H96" s="37">
        <v>0</v>
      </c>
      <c r="I96" s="35">
        <f t="shared" ref="I96:I99" si="10">H96-G96</f>
        <v>0</v>
      </c>
      <c r="J96" s="35">
        <v>0</v>
      </c>
      <c r="K96" s="112"/>
    </row>
    <row r="97" spans="1:11" ht="21" x14ac:dyDescent="0.25">
      <c r="A97" s="86"/>
      <c r="B97" s="87"/>
      <c r="C97" s="88"/>
      <c r="D97" s="81"/>
      <c r="E97" s="5" t="s">
        <v>3</v>
      </c>
      <c r="F97" s="20">
        <v>0</v>
      </c>
      <c r="G97" s="20">
        <v>0</v>
      </c>
      <c r="H97" s="37">
        <v>0</v>
      </c>
      <c r="I97" s="35">
        <f t="shared" si="10"/>
        <v>0</v>
      </c>
      <c r="J97" s="35">
        <v>0</v>
      </c>
      <c r="K97" s="112"/>
    </row>
    <row r="98" spans="1:11" x14ac:dyDescent="0.25">
      <c r="A98" s="86"/>
      <c r="B98" s="87"/>
      <c r="C98" s="88"/>
      <c r="D98" s="81"/>
      <c r="E98" s="5" t="s">
        <v>4</v>
      </c>
      <c r="F98" s="20">
        <v>0</v>
      </c>
      <c r="G98" s="20">
        <f>F98</f>
        <v>0</v>
      </c>
      <c r="H98" s="37">
        <v>0</v>
      </c>
      <c r="I98" s="35">
        <f t="shared" si="10"/>
        <v>0</v>
      </c>
      <c r="J98" s="35">
        <v>0</v>
      </c>
      <c r="K98" s="112"/>
    </row>
    <row r="99" spans="1:11" ht="21" x14ac:dyDescent="0.25">
      <c r="A99" s="89"/>
      <c r="B99" s="90"/>
      <c r="C99" s="91"/>
      <c r="D99" s="81"/>
      <c r="E99" s="6" t="s">
        <v>5</v>
      </c>
      <c r="F99" s="28">
        <v>0</v>
      </c>
      <c r="G99" s="28">
        <v>0</v>
      </c>
      <c r="H99" s="37">
        <v>0</v>
      </c>
      <c r="I99" s="35">
        <f t="shared" si="10"/>
        <v>0</v>
      </c>
      <c r="J99" s="35">
        <v>0</v>
      </c>
      <c r="K99" s="113"/>
    </row>
    <row r="100" spans="1:11" x14ac:dyDescent="0.25">
      <c r="A100" s="83" t="s">
        <v>45</v>
      </c>
      <c r="B100" s="84"/>
      <c r="C100" s="85"/>
      <c r="D100" s="81"/>
      <c r="E100" s="40" t="s">
        <v>1</v>
      </c>
      <c r="F100" s="20">
        <f>SUM(F101:F104)</f>
        <v>20882.100000000002</v>
      </c>
      <c r="G100" s="20">
        <f>SUM(G101:G104)</f>
        <v>20882.100000000002</v>
      </c>
      <c r="H100" s="37">
        <f>H102+H103+H104</f>
        <v>14289.5</v>
      </c>
      <c r="I100" s="35">
        <f t="shared" ref="I100:I104" si="11">H100-G100</f>
        <v>-6592.6000000000022</v>
      </c>
      <c r="J100" s="35">
        <f t="shared" ref="J100" si="12">H100/G100*100</f>
        <v>68.429420412697951</v>
      </c>
      <c r="K100" s="111" t="s">
        <v>37</v>
      </c>
    </row>
    <row r="101" spans="1:11" ht="21" x14ac:dyDescent="0.25">
      <c r="A101" s="86"/>
      <c r="B101" s="87"/>
      <c r="C101" s="88"/>
      <c r="D101" s="81"/>
      <c r="E101" s="40" t="s">
        <v>2</v>
      </c>
      <c r="F101" s="20">
        <v>0</v>
      </c>
      <c r="G101" s="20">
        <v>0</v>
      </c>
      <c r="H101" s="37">
        <v>0</v>
      </c>
      <c r="I101" s="35">
        <f t="shared" si="11"/>
        <v>0</v>
      </c>
      <c r="J101" s="35">
        <v>0</v>
      </c>
      <c r="K101" s="112"/>
    </row>
    <row r="102" spans="1:11" ht="21" x14ac:dyDescent="0.25">
      <c r="A102" s="86"/>
      <c r="B102" s="87"/>
      <c r="C102" s="88"/>
      <c r="D102" s="81"/>
      <c r="E102" s="40" t="s">
        <v>3</v>
      </c>
      <c r="F102" s="20">
        <f t="shared" ref="F102:H104" si="13">F91</f>
        <v>118.7</v>
      </c>
      <c r="G102" s="20">
        <f t="shared" si="13"/>
        <v>118.7</v>
      </c>
      <c r="H102" s="37">
        <f t="shared" si="13"/>
        <v>8.1</v>
      </c>
      <c r="I102" s="35">
        <f t="shared" si="11"/>
        <v>-110.60000000000001</v>
      </c>
      <c r="J102" s="35">
        <f t="shared" ref="J102" si="14">H102/G102*100</f>
        <v>6.8239258635214819</v>
      </c>
      <c r="K102" s="112"/>
    </row>
    <row r="103" spans="1:11" x14ac:dyDescent="0.25">
      <c r="A103" s="86"/>
      <c r="B103" s="87"/>
      <c r="C103" s="88"/>
      <c r="D103" s="81"/>
      <c r="E103" s="40" t="s">
        <v>4</v>
      </c>
      <c r="F103" s="20">
        <f t="shared" si="13"/>
        <v>20763.400000000001</v>
      </c>
      <c r="G103" s="20">
        <f t="shared" si="13"/>
        <v>20763.400000000001</v>
      </c>
      <c r="H103" s="37">
        <f t="shared" si="13"/>
        <v>14196.8</v>
      </c>
      <c r="I103" s="35">
        <f t="shared" si="11"/>
        <v>-6566.6000000000022</v>
      </c>
      <c r="J103" s="35">
        <f>H103/G103*100</f>
        <v>68.374158374832632</v>
      </c>
      <c r="K103" s="112"/>
    </row>
    <row r="104" spans="1:11" ht="21" x14ac:dyDescent="0.25">
      <c r="A104" s="89"/>
      <c r="B104" s="90"/>
      <c r="C104" s="91"/>
      <c r="D104" s="81"/>
      <c r="E104" s="6" t="s">
        <v>5</v>
      </c>
      <c r="F104" s="28">
        <f t="shared" si="13"/>
        <v>0</v>
      </c>
      <c r="G104" s="28">
        <f t="shared" si="13"/>
        <v>0</v>
      </c>
      <c r="H104" s="37">
        <f t="shared" si="13"/>
        <v>84.6</v>
      </c>
      <c r="I104" s="35">
        <f t="shared" si="11"/>
        <v>84.6</v>
      </c>
      <c r="J104" s="35">
        <v>0</v>
      </c>
      <c r="K104" s="113"/>
    </row>
    <row r="105" spans="1:11" ht="9" customHeight="1" x14ac:dyDescent="0.25">
      <c r="A105" s="97" t="s">
        <v>18</v>
      </c>
      <c r="B105" s="196"/>
      <c r="C105" s="196"/>
      <c r="D105" s="197"/>
      <c r="E105" s="6"/>
      <c r="F105" s="28"/>
      <c r="G105" s="28"/>
      <c r="H105" s="37"/>
      <c r="I105" s="35"/>
      <c r="J105" s="35"/>
      <c r="K105" s="195" t="s">
        <v>37</v>
      </c>
    </row>
    <row r="106" spans="1:11" x14ac:dyDescent="0.25">
      <c r="A106" s="161" t="s">
        <v>20</v>
      </c>
      <c r="B106" s="190"/>
      <c r="C106" s="52"/>
      <c r="D106" s="93" t="s">
        <v>60</v>
      </c>
      <c r="E106" s="41" t="s">
        <v>1</v>
      </c>
      <c r="F106" s="28">
        <f>F110+F109</f>
        <v>4119</v>
      </c>
      <c r="G106" s="28">
        <f>G110+G109</f>
        <v>4119</v>
      </c>
      <c r="H106" s="37">
        <f>H109</f>
        <v>3544.3</v>
      </c>
      <c r="I106" s="35">
        <f>H106-G106</f>
        <v>-574.69999999999982</v>
      </c>
      <c r="J106" s="35">
        <f>H106/G106*100</f>
        <v>86.047584365137169</v>
      </c>
      <c r="K106" s="112"/>
    </row>
    <row r="107" spans="1:11" ht="21" x14ac:dyDescent="0.25">
      <c r="A107" s="191"/>
      <c r="B107" s="192"/>
      <c r="C107" s="52"/>
      <c r="D107" s="96"/>
      <c r="E107" s="41" t="s">
        <v>2</v>
      </c>
      <c r="F107" s="28">
        <v>0</v>
      </c>
      <c r="G107" s="28">
        <v>0</v>
      </c>
      <c r="H107" s="37">
        <v>0</v>
      </c>
      <c r="I107" s="35">
        <f>H107-G107</f>
        <v>0</v>
      </c>
      <c r="J107" s="35">
        <v>0</v>
      </c>
      <c r="K107" s="112"/>
    </row>
    <row r="108" spans="1:11" ht="21" x14ac:dyDescent="0.25">
      <c r="A108" s="191"/>
      <c r="B108" s="192"/>
      <c r="C108" s="52"/>
      <c r="D108" s="96"/>
      <c r="E108" s="39" t="s">
        <v>3</v>
      </c>
      <c r="F108" s="28">
        <v>0</v>
      </c>
      <c r="G108" s="28">
        <v>0</v>
      </c>
      <c r="H108" s="37">
        <v>0</v>
      </c>
      <c r="I108" s="35">
        <f>H108-G108</f>
        <v>0</v>
      </c>
      <c r="J108" s="35">
        <v>0</v>
      </c>
      <c r="K108" s="112"/>
    </row>
    <row r="109" spans="1:11" x14ac:dyDescent="0.25">
      <c r="A109" s="191"/>
      <c r="B109" s="192"/>
      <c r="C109" s="52"/>
      <c r="D109" s="96"/>
      <c r="E109" s="41" t="s">
        <v>4</v>
      </c>
      <c r="F109" s="28">
        <f>F71</f>
        <v>4119</v>
      </c>
      <c r="G109" s="28">
        <f>F109</f>
        <v>4119</v>
      </c>
      <c r="H109" s="37">
        <f>H71</f>
        <v>3544.3</v>
      </c>
      <c r="I109" s="35">
        <f>H109-G109</f>
        <v>-574.69999999999982</v>
      </c>
      <c r="J109" s="35">
        <f>H109/G109*100</f>
        <v>86.047584365137169</v>
      </c>
      <c r="K109" s="112"/>
    </row>
    <row r="110" spans="1:11" ht="21" x14ac:dyDescent="0.25">
      <c r="A110" s="193"/>
      <c r="B110" s="194"/>
      <c r="C110" s="52"/>
      <c r="D110" s="199"/>
      <c r="E110" s="41" t="s">
        <v>5</v>
      </c>
      <c r="F110" s="28">
        <v>0</v>
      </c>
      <c r="G110" s="28">
        <v>0</v>
      </c>
      <c r="H110" s="37">
        <v>0</v>
      </c>
      <c r="I110" s="35">
        <f>H110-G110</f>
        <v>0</v>
      </c>
      <c r="J110" s="35">
        <v>0</v>
      </c>
      <c r="K110" s="113"/>
    </row>
    <row r="111" spans="1:11" ht="15" customHeight="1" x14ac:dyDescent="0.25">
      <c r="A111" s="100" t="s">
        <v>21</v>
      </c>
      <c r="B111" s="101"/>
      <c r="C111" s="102"/>
      <c r="D111" s="78" t="s">
        <v>11</v>
      </c>
      <c r="E111" s="41" t="s">
        <v>1</v>
      </c>
      <c r="F111" s="19">
        <f>F13</f>
        <v>59.3</v>
      </c>
      <c r="G111" s="19">
        <f>F111</f>
        <v>59.3</v>
      </c>
      <c r="H111" s="19">
        <v>0</v>
      </c>
      <c r="I111" s="19">
        <f t="shared" si="3"/>
        <v>-59.3</v>
      </c>
      <c r="J111" s="19">
        <f t="shared" si="2"/>
        <v>0</v>
      </c>
      <c r="K111" s="111" t="s">
        <v>37</v>
      </c>
    </row>
    <row r="112" spans="1:11" ht="12" customHeight="1" x14ac:dyDescent="0.25">
      <c r="A112" s="103"/>
      <c r="B112" s="104"/>
      <c r="C112" s="105"/>
      <c r="D112" s="79"/>
      <c r="E112" s="41" t="s">
        <v>2</v>
      </c>
      <c r="F112" s="19">
        <v>0</v>
      </c>
      <c r="G112" s="19">
        <v>0</v>
      </c>
      <c r="H112" s="19">
        <v>0</v>
      </c>
      <c r="I112" s="19">
        <f t="shared" si="3"/>
        <v>0</v>
      </c>
      <c r="J112" s="19">
        <v>0</v>
      </c>
      <c r="K112" s="188"/>
    </row>
    <row r="113" spans="1:11" ht="21" x14ac:dyDescent="0.25">
      <c r="A113" s="103"/>
      <c r="B113" s="104"/>
      <c r="C113" s="105"/>
      <c r="D113" s="79"/>
      <c r="E113" s="39" t="s">
        <v>3</v>
      </c>
      <c r="F113" s="19">
        <f>F15</f>
        <v>0</v>
      </c>
      <c r="G113" s="19">
        <f>F113</f>
        <v>0</v>
      </c>
      <c r="H113" s="19">
        <v>0</v>
      </c>
      <c r="I113" s="19">
        <f t="shared" si="3"/>
        <v>0</v>
      </c>
      <c r="J113" s="19">
        <v>0</v>
      </c>
      <c r="K113" s="188"/>
    </row>
    <row r="114" spans="1:11" x14ac:dyDescent="0.25">
      <c r="A114" s="103"/>
      <c r="B114" s="104"/>
      <c r="C114" s="105"/>
      <c r="D114" s="79"/>
      <c r="E114" s="41" t="s">
        <v>4</v>
      </c>
      <c r="F114" s="19">
        <f>F16</f>
        <v>59.3</v>
      </c>
      <c r="G114" s="19">
        <f>F114</f>
        <v>59.3</v>
      </c>
      <c r="H114" s="19">
        <f>H111</f>
        <v>0</v>
      </c>
      <c r="I114" s="19">
        <f t="shared" si="3"/>
        <v>-59.3</v>
      </c>
      <c r="J114" s="19">
        <f t="shared" si="2"/>
        <v>0</v>
      </c>
      <c r="K114" s="188"/>
    </row>
    <row r="115" spans="1:11" ht="21" x14ac:dyDescent="0.25">
      <c r="A115" s="106"/>
      <c r="B115" s="107"/>
      <c r="C115" s="108"/>
      <c r="D115" s="80"/>
      <c r="E115" s="41" t="s">
        <v>5</v>
      </c>
      <c r="F115" s="19">
        <v>0</v>
      </c>
      <c r="G115" s="19">
        <v>0</v>
      </c>
      <c r="H115" s="19">
        <v>0</v>
      </c>
      <c r="I115" s="19">
        <f t="shared" si="3"/>
        <v>0</v>
      </c>
      <c r="J115" s="19">
        <v>0</v>
      </c>
      <c r="K115" s="189"/>
    </row>
    <row r="116" spans="1:11" ht="11.25" customHeight="1" x14ac:dyDescent="0.25">
      <c r="A116" s="100" t="s">
        <v>22</v>
      </c>
      <c r="B116" s="101"/>
      <c r="C116" s="102"/>
      <c r="D116" s="82" t="s">
        <v>12</v>
      </c>
      <c r="E116" s="2" t="s">
        <v>1</v>
      </c>
      <c r="F116" s="19">
        <v>43.3</v>
      </c>
      <c r="G116" s="19">
        <f>F116</f>
        <v>43.3</v>
      </c>
      <c r="H116" s="19">
        <f>H119</f>
        <v>43.3</v>
      </c>
      <c r="I116" s="19">
        <f t="shared" si="3"/>
        <v>0</v>
      </c>
      <c r="J116" s="19">
        <f t="shared" ref="J116:J128" si="15">H116/G116*100</f>
        <v>100</v>
      </c>
      <c r="K116" s="111" t="s">
        <v>37</v>
      </c>
    </row>
    <row r="117" spans="1:11" ht="12.75" customHeight="1" x14ac:dyDescent="0.25">
      <c r="A117" s="103"/>
      <c r="B117" s="104"/>
      <c r="C117" s="105"/>
      <c r="D117" s="82"/>
      <c r="E117" s="2" t="s">
        <v>2</v>
      </c>
      <c r="F117" s="19">
        <v>0</v>
      </c>
      <c r="G117" s="19">
        <v>0</v>
      </c>
      <c r="H117" s="19">
        <v>0</v>
      </c>
      <c r="I117" s="19">
        <f t="shared" si="3"/>
        <v>0</v>
      </c>
      <c r="J117" s="19">
        <f t="shared" si="3"/>
        <v>0</v>
      </c>
      <c r="K117" s="112"/>
    </row>
    <row r="118" spans="1:11" ht="21" x14ac:dyDescent="0.25">
      <c r="A118" s="103"/>
      <c r="B118" s="104"/>
      <c r="C118" s="105"/>
      <c r="D118" s="82"/>
      <c r="E118" s="3" t="s">
        <v>3</v>
      </c>
      <c r="F118" s="19">
        <v>0</v>
      </c>
      <c r="G118" s="19">
        <v>0</v>
      </c>
      <c r="H118" s="19">
        <v>0</v>
      </c>
      <c r="I118" s="19">
        <f t="shared" ref="I118" si="16">H118-G118</f>
        <v>0</v>
      </c>
      <c r="J118" s="19">
        <f t="shared" ref="J118" si="17">I118-H118</f>
        <v>0</v>
      </c>
      <c r="K118" s="112"/>
    </row>
    <row r="119" spans="1:11" x14ac:dyDescent="0.25">
      <c r="A119" s="103"/>
      <c r="B119" s="104"/>
      <c r="C119" s="105"/>
      <c r="D119" s="82"/>
      <c r="E119" s="7" t="s">
        <v>4</v>
      </c>
      <c r="F119" s="19">
        <f>F116</f>
        <v>43.3</v>
      </c>
      <c r="G119" s="27">
        <f>G116</f>
        <v>43.3</v>
      </c>
      <c r="H119" s="19">
        <f>H21</f>
        <v>43.3</v>
      </c>
      <c r="I119" s="19">
        <f t="shared" si="3"/>
        <v>0</v>
      </c>
      <c r="J119" s="19">
        <f t="shared" si="15"/>
        <v>100</v>
      </c>
      <c r="K119" s="112"/>
    </row>
    <row r="120" spans="1:11" ht="20.25" customHeight="1" x14ac:dyDescent="0.25">
      <c r="A120" s="106"/>
      <c r="B120" s="107"/>
      <c r="C120" s="108"/>
      <c r="D120" s="82"/>
      <c r="E120" s="2" t="s">
        <v>5</v>
      </c>
      <c r="F120" s="19">
        <v>0</v>
      </c>
      <c r="G120" s="19">
        <v>0</v>
      </c>
      <c r="H120" s="19">
        <v>0</v>
      </c>
      <c r="I120" s="19">
        <f t="shared" si="3"/>
        <v>0</v>
      </c>
      <c r="J120" s="19">
        <f t="shared" si="3"/>
        <v>0</v>
      </c>
      <c r="K120" s="113"/>
    </row>
    <row r="121" spans="1:11" ht="9.75" customHeight="1" x14ac:dyDescent="0.25">
      <c r="A121" s="100" t="s">
        <v>23</v>
      </c>
      <c r="B121" s="101"/>
      <c r="C121" s="102"/>
      <c r="D121" s="82" t="s">
        <v>13</v>
      </c>
      <c r="E121" s="2" t="s">
        <v>1</v>
      </c>
      <c r="F121" s="19">
        <v>47.4</v>
      </c>
      <c r="G121" s="19">
        <f>F121</f>
        <v>47.4</v>
      </c>
      <c r="H121" s="19">
        <f>H124</f>
        <v>42.5</v>
      </c>
      <c r="I121" s="19">
        <f t="shared" si="3"/>
        <v>-4.8999999999999986</v>
      </c>
      <c r="J121" s="19">
        <f t="shared" si="15"/>
        <v>89.662447257383974</v>
      </c>
      <c r="K121" s="111" t="s">
        <v>37</v>
      </c>
    </row>
    <row r="122" spans="1:11" ht="9.75" customHeight="1" x14ac:dyDescent="0.25">
      <c r="A122" s="103"/>
      <c r="B122" s="104"/>
      <c r="C122" s="105"/>
      <c r="D122" s="82"/>
      <c r="E122" s="2" t="s">
        <v>2</v>
      </c>
      <c r="F122" s="19">
        <v>0</v>
      </c>
      <c r="G122" s="19">
        <v>0</v>
      </c>
      <c r="H122" s="19">
        <v>0</v>
      </c>
      <c r="I122" s="19">
        <f t="shared" ref="I122:J134" si="18">H122-G122</f>
        <v>0</v>
      </c>
      <c r="J122" s="19">
        <v>0</v>
      </c>
      <c r="K122" s="112"/>
    </row>
    <row r="123" spans="1:11" ht="21" x14ac:dyDescent="0.25">
      <c r="A123" s="103"/>
      <c r="B123" s="104"/>
      <c r="C123" s="105"/>
      <c r="D123" s="82"/>
      <c r="E123" s="3" t="s">
        <v>3</v>
      </c>
      <c r="F123" s="19">
        <f>F34</f>
        <v>0</v>
      </c>
      <c r="G123" s="19">
        <f>F123</f>
        <v>0</v>
      </c>
      <c r="H123" s="19">
        <v>0</v>
      </c>
      <c r="I123" s="19">
        <f t="shared" si="18"/>
        <v>0</v>
      </c>
      <c r="J123" s="19">
        <v>0</v>
      </c>
      <c r="K123" s="112"/>
    </row>
    <row r="124" spans="1:11" x14ac:dyDescent="0.25">
      <c r="A124" s="103"/>
      <c r="B124" s="104"/>
      <c r="C124" s="105"/>
      <c r="D124" s="82"/>
      <c r="E124" s="2" t="s">
        <v>4</v>
      </c>
      <c r="F124" s="19">
        <f>F121</f>
        <v>47.4</v>
      </c>
      <c r="G124" s="19">
        <f>F124</f>
        <v>47.4</v>
      </c>
      <c r="H124" s="19">
        <f>H35</f>
        <v>42.5</v>
      </c>
      <c r="I124" s="19">
        <f t="shared" si="18"/>
        <v>-4.8999999999999986</v>
      </c>
      <c r="J124" s="19">
        <f>H124/G124*100</f>
        <v>89.662447257383974</v>
      </c>
      <c r="K124" s="112"/>
    </row>
    <row r="125" spans="1:11" ht="21" x14ac:dyDescent="0.25">
      <c r="A125" s="106"/>
      <c r="B125" s="107"/>
      <c r="C125" s="108"/>
      <c r="D125" s="82"/>
      <c r="E125" s="2" t="s">
        <v>5</v>
      </c>
      <c r="F125" s="19">
        <v>0</v>
      </c>
      <c r="G125" s="19">
        <v>0</v>
      </c>
      <c r="H125" s="19">
        <v>0</v>
      </c>
      <c r="I125" s="19">
        <f t="shared" si="18"/>
        <v>0</v>
      </c>
      <c r="J125" s="19">
        <v>0</v>
      </c>
      <c r="K125" s="113"/>
    </row>
    <row r="126" spans="1:11" x14ac:dyDescent="0.25">
      <c r="A126" s="100" t="s">
        <v>9</v>
      </c>
      <c r="B126" s="101"/>
      <c r="C126" s="102"/>
      <c r="D126" s="82" t="s">
        <v>17</v>
      </c>
      <c r="E126" s="2" t="s">
        <v>1</v>
      </c>
      <c r="F126" s="28">
        <f>F128</f>
        <v>118.7</v>
      </c>
      <c r="G126" s="28">
        <v>118.7</v>
      </c>
      <c r="H126" s="28">
        <f>H128</f>
        <v>8.1</v>
      </c>
      <c r="I126" s="19">
        <f t="shared" si="18"/>
        <v>-110.60000000000001</v>
      </c>
      <c r="J126" s="19">
        <f t="shared" si="15"/>
        <v>6.8239258635214819</v>
      </c>
      <c r="K126" s="111" t="s">
        <v>37</v>
      </c>
    </row>
    <row r="127" spans="1:11" ht="18" customHeight="1" x14ac:dyDescent="0.25">
      <c r="A127" s="103"/>
      <c r="B127" s="104"/>
      <c r="C127" s="105"/>
      <c r="D127" s="82"/>
      <c r="E127" s="2" t="s">
        <v>2</v>
      </c>
      <c r="F127" s="19">
        <v>0</v>
      </c>
      <c r="G127" s="19">
        <v>0</v>
      </c>
      <c r="H127" s="19">
        <v>0</v>
      </c>
      <c r="I127" s="19">
        <f t="shared" si="18"/>
        <v>0</v>
      </c>
      <c r="J127" s="19">
        <v>0</v>
      </c>
      <c r="K127" s="112"/>
    </row>
    <row r="128" spans="1:11" ht="21" x14ac:dyDescent="0.25">
      <c r="A128" s="103"/>
      <c r="B128" s="104"/>
      <c r="C128" s="105"/>
      <c r="D128" s="82"/>
      <c r="E128" s="3" t="s">
        <v>3</v>
      </c>
      <c r="F128" s="28">
        <f>F65+F27</f>
        <v>118.7</v>
      </c>
      <c r="G128" s="28">
        <f>G126</f>
        <v>118.7</v>
      </c>
      <c r="H128" s="28">
        <f>H65</f>
        <v>8.1</v>
      </c>
      <c r="I128" s="19">
        <f>H128-G128</f>
        <v>-110.60000000000001</v>
      </c>
      <c r="J128" s="19">
        <f t="shared" si="15"/>
        <v>6.8239258635214819</v>
      </c>
      <c r="K128" s="112"/>
    </row>
    <row r="129" spans="1:11" x14ac:dyDescent="0.25">
      <c r="A129" s="103"/>
      <c r="B129" s="104"/>
      <c r="C129" s="105"/>
      <c r="D129" s="82"/>
      <c r="E129" s="2" t="s">
        <v>4</v>
      </c>
      <c r="F129" s="19">
        <v>0</v>
      </c>
      <c r="G129" s="19">
        <v>0</v>
      </c>
      <c r="H129" s="19">
        <v>0</v>
      </c>
      <c r="I129" s="19">
        <f t="shared" si="18"/>
        <v>0</v>
      </c>
      <c r="J129" s="19">
        <f t="shared" si="18"/>
        <v>0</v>
      </c>
      <c r="K129" s="112"/>
    </row>
    <row r="130" spans="1:11" ht="21" x14ac:dyDescent="0.25">
      <c r="A130" s="106"/>
      <c r="B130" s="107"/>
      <c r="C130" s="108"/>
      <c r="D130" s="82"/>
      <c r="E130" s="2" t="s">
        <v>5</v>
      </c>
      <c r="F130" s="19">
        <v>0</v>
      </c>
      <c r="G130" s="19">
        <v>0</v>
      </c>
      <c r="H130" s="19">
        <v>0</v>
      </c>
      <c r="I130" s="19">
        <f t="shared" ref="I130" si="19">H130-G130</f>
        <v>0</v>
      </c>
      <c r="J130" s="19">
        <f t="shared" ref="J130" si="20">I130-H130</f>
        <v>0</v>
      </c>
      <c r="K130" s="113"/>
    </row>
    <row r="131" spans="1:11" x14ac:dyDescent="0.25">
      <c r="A131" s="100" t="s">
        <v>38</v>
      </c>
      <c r="B131" s="101"/>
      <c r="C131" s="102"/>
      <c r="D131" s="78" t="s">
        <v>14</v>
      </c>
      <c r="E131" s="18" t="s">
        <v>1</v>
      </c>
      <c r="F131" s="19">
        <f>F134+F135</f>
        <v>16494.400000000001</v>
      </c>
      <c r="G131" s="19">
        <f>G134+G135</f>
        <v>16494.400000000001</v>
      </c>
      <c r="H131" s="19">
        <f>H134+H135</f>
        <v>10651.300000000001</v>
      </c>
      <c r="I131" s="19">
        <f t="shared" si="18"/>
        <v>-5843.1</v>
      </c>
      <c r="J131" s="19">
        <f>H131/G131*100</f>
        <v>64.575249781744105</v>
      </c>
      <c r="K131" s="111" t="s">
        <v>37</v>
      </c>
    </row>
    <row r="132" spans="1:11" ht="17.25" customHeight="1" x14ac:dyDescent="0.25">
      <c r="A132" s="103"/>
      <c r="B132" s="104"/>
      <c r="C132" s="105"/>
      <c r="D132" s="109"/>
      <c r="E132" s="18" t="s">
        <v>2</v>
      </c>
      <c r="F132" s="19">
        <v>0</v>
      </c>
      <c r="G132" s="19">
        <v>0</v>
      </c>
      <c r="H132" s="19">
        <v>0</v>
      </c>
      <c r="I132" s="19">
        <f t="shared" si="18"/>
        <v>0</v>
      </c>
      <c r="J132" s="19">
        <v>0</v>
      </c>
      <c r="K132" s="112"/>
    </row>
    <row r="133" spans="1:11" ht="21" x14ac:dyDescent="0.25">
      <c r="A133" s="103"/>
      <c r="B133" s="104"/>
      <c r="C133" s="105"/>
      <c r="D133" s="109"/>
      <c r="E133" s="16" t="s">
        <v>3</v>
      </c>
      <c r="F133" s="19">
        <v>0</v>
      </c>
      <c r="G133" s="19">
        <v>0</v>
      </c>
      <c r="H133" s="19">
        <v>0</v>
      </c>
      <c r="I133" s="19">
        <f t="shared" si="18"/>
        <v>0</v>
      </c>
      <c r="J133" s="19">
        <v>0</v>
      </c>
      <c r="K133" s="112"/>
    </row>
    <row r="134" spans="1:11" x14ac:dyDescent="0.25">
      <c r="A134" s="103"/>
      <c r="B134" s="104"/>
      <c r="C134" s="105"/>
      <c r="D134" s="109"/>
      <c r="E134" s="18" t="s">
        <v>4</v>
      </c>
      <c r="F134" s="19">
        <f>F51</f>
        <v>16494.400000000001</v>
      </c>
      <c r="G134" s="19">
        <f>G51</f>
        <v>16494.400000000001</v>
      </c>
      <c r="H134" s="19">
        <f>H51</f>
        <v>10566.7</v>
      </c>
      <c r="I134" s="19">
        <f t="shared" si="18"/>
        <v>-5927.7000000000007</v>
      </c>
      <c r="J134" s="19">
        <f>H134/G134*100</f>
        <v>64.062348433407706</v>
      </c>
      <c r="K134" s="112"/>
    </row>
    <row r="135" spans="1:11" ht="32.25" customHeight="1" x14ac:dyDescent="0.25">
      <c r="A135" s="106"/>
      <c r="B135" s="107"/>
      <c r="C135" s="108"/>
      <c r="D135" s="110"/>
      <c r="E135" s="18" t="s">
        <v>5</v>
      </c>
      <c r="F135" s="19">
        <f>F52</f>
        <v>0</v>
      </c>
      <c r="G135" s="19">
        <f>F135</f>
        <v>0</v>
      </c>
      <c r="H135" s="19">
        <v>84.6</v>
      </c>
      <c r="I135" s="19">
        <f t="shared" ref="I135" si="21">H135-G135</f>
        <v>84.6</v>
      </c>
      <c r="J135" s="19">
        <f t="shared" ref="J135" si="22">I135-H135</f>
        <v>0</v>
      </c>
      <c r="K135" s="113"/>
    </row>
    <row r="136" spans="1:11" ht="4.5" customHeight="1" x14ac:dyDescent="0.25">
      <c r="A136" s="68"/>
      <c r="B136" s="68"/>
      <c r="C136" s="68"/>
      <c r="D136" s="69"/>
      <c r="E136" s="70"/>
      <c r="F136" s="71"/>
      <c r="G136" s="71"/>
      <c r="H136" s="72"/>
      <c r="I136" s="71"/>
      <c r="J136" s="71"/>
      <c r="K136" s="73"/>
    </row>
    <row r="137" spans="1:11" ht="49.5" customHeight="1" x14ac:dyDescent="0.25">
      <c r="A137" s="115" t="s">
        <v>58</v>
      </c>
      <c r="B137" s="116"/>
      <c r="C137" s="13"/>
      <c r="D137" s="13" t="s">
        <v>79</v>
      </c>
      <c r="E137" s="14"/>
      <c r="F137" s="15"/>
      <c r="G137" s="15" t="s">
        <v>39</v>
      </c>
      <c r="H137" s="57"/>
      <c r="I137" s="60" t="s">
        <v>59</v>
      </c>
      <c r="J137" s="15"/>
      <c r="K137" s="15"/>
    </row>
    <row r="138" spans="1:11" hidden="1" x14ac:dyDescent="0.25">
      <c r="A138" s="12"/>
      <c r="B138" s="13"/>
      <c r="C138" s="13"/>
      <c r="D138" s="13"/>
      <c r="E138" s="13"/>
      <c r="F138" s="15"/>
      <c r="G138" s="15"/>
      <c r="H138" s="58"/>
      <c r="I138" s="15"/>
      <c r="J138" s="15"/>
      <c r="K138" s="15"/>
    </row>
    <row r="139" spans="1:11" ht="28.5" hidden="1" customHeight="1" x14ac:dyDescent="0.25">
      <c r="B139" s="45" t="s">
        <v>46</v>
      </c>
      <c r="C139" s="11"/>
      <c r="D139" s="46" t="s">
        <v>47</v>
      </c>
      <c r="E139" s="14"/>
      <c r="F139" s="46"/>
      <c r="G139" s="47" t="s">
        <v>48</v>
      </c>
      <c r="H139" s="57"/>
      <c r="I139" s="50" t="s">
        <v>55</v>
      </c>
      <c r="J139" s="48"/>
      <c r="K139" s="46"/>
    </row>
    <row r="140" spans="1:11" ht="28.5" hidden="1" customHeight="1" x14ac:dyDescent="0.25">
      <c r="B140" s="45"/>
      <c r="C140" s="11"/>
      <c r="D140" s="46"/>
      <c r="E140" s="13"/>
      <c r="F140" s="46"/>
      <c r="G140" s="47"/>
      <c r="H140" s="58"/>
      <c r="I140" s="47"/>
      <c r="J140" s="48"/>
      <c r="K140" s="46"/>
    </row>
    <row r="141" spans="1:11" hidden="1" x14ac:dyDescent="0.25"/>
    <row r="142" spans="1:11" ht="23.25" hidden="1" x14ac:dyDescent="0.25">
      <c r="B142" s="49" t="s">
        <v>49</v>
      </c>
      <c r="D142" s="46" t="s">
        <v>50</v>
      </c>
      <c r="E142" s="14"/>
      <c r="F142" s="46"/>
      <c r="G142" s="46" t="s">
        <v>51</v>
      </c>
      <c r="H142" s="57"/>
      <c r="I142" s="46" t="s">
        <v>56</v>
      </c>
      <c r="J142" s="46"/>
      <c r="K142" s="46"/>
    </row>
    <row r="143" spans="1:11" hidden="1" x14ac:dyDescent="0.25">
      <c r="B143" s="49"/>
      <c r="D143" s="46"/>
      <c r="E143" s="13"/>
      <c r="F143" s="46"/>
      <c r="G143" s="46"/>
      <c r="H143" s="58"/>
      <c r="I143" s="46"/>
      <c r="J143" s="46"/>
      <c r="K143" s="46"/>
    </row>
    <row r="144" spans="1:11" hidden="1" x14ac:dyDescent="0.25"/>
    <row r="145" spans="1:10" ht="23.25" hidden="1" x14ac:dyDescent="0.25">
      <c r="B145" s="49" t="s">
        <v>52</v>
      </c>
      <c r="C145" s="46"/>
      <c r="D145" s="46" t="s">
        <v>53</v>
      </c>
      <c r="E145" s="14"/>
      <c r="F145" s="46"/>
      <c r="G145" s="46" t="s">
        <v>54</v>
      </c>
      <c r="H145" s="57"/>
      <c r="I145" s="46" t="s">
        <v>57</v>
      </c>
      <c r="J145" s="46"/>
    </row>
    <row r="146" spans="1:10" ht="45" customHeight="1" x14ac:dyDescent="0.25">
      <c r="A146" s="74" t="s">
        <v>61</v>
      </c>
      <c r="B146" s="75"/>
      <c r="D146" s="49" t="s">
        <v>72</v>
      </c>
      <c r="E146" s="14"/>
      <c r="G146" s="46" t="s">
        <v>63</v>
      </c>
      <c r="H146" s="57"/>
      <c r="I146" s="46" t="s">
        <v>69</v>
      </c>
    </row>
    <row r="148" spans="1:10" ht="24.75" customHeight="1" x14ac:dyDescent="0.25">
      <c r="A148" s="74" t="s">
        <v>62</v>
      </c>
      <c r="B148" s="75"/>
      <c r="D148" s="49" t="s">
        <v>73</v>
      </c>
      <c r="E148" s="14"/>
      <c r="G148" s="46" t="s">
        <v>81</v>
      </c>
      <c r="H148" s="57"/>
      <c r="I148" s="46" t="s">
        <v>80</v>
      </c>
    </row>
    <row r="149" spans="1:10" x14ac:dyDescent="0.25">
      <c r="B149" s="49"/>
      <c r="D149" s="49"/>
      <c r="E149" s="13"/>
      <c r="G149" s="46"/>
      <c r="H149" s="58"/>
    </row>
    <row r="150" spans="1:10" ht="21" customHeight="1" x14ac:dyDescent="0.25">
      <c r="A150" s="74" t="s">
        <v>64</v>
      </c>
      <c r="B150" s="75"/>
      <c r="D150" s="49" t="s">
        <v>65</v>
      </c>
      <c r="E150" s="14"/>
      <c r="G150" s="46" t="s">
        <v>68</v>
      </c>
      <c r="H150" s="57"/>
      <c r="I150" s="46" t="s">
        <v>56</v>
      </c>
    </row>
    <row r="151" spans="1:10" ht="11.25" customHeight="1" x14ac:dyDescent="0.25">
      <c r="B151" s="49"/>
      <c r="D151" s="49"/>
      <c r="E151" s="13"/>
      <c r="G151" s="46"/>
      <c r="H151" s="58"/>
    </row>
    <row r="152" spans="1:10" ht="24" customHeight="1" x14ac:dyDescent="0.25">
      <c r="A152" s="74" t="s">
        <v>66</v>
      </c>
      <c r="B152" s="75"/>
      <c r="D152" s="49" t="s">
        <v>67</v>
      </c>
      <c r="E152" s="14"/>
      <c r="G152" s="46" t="s">
        <v>54</v>
      </c>
      <c r="H152" s="57"/>
      <c r="I152" s="46" t="s">
        <v>57</v>
      </c>
    </row>
    <row r="153" spans="1:10" x14ac:dyDescent="0.25">
      <c r="B153" s="49"/>
      <c r="D153" s="49"/>
      <c r="E153" s="13"/>
      <c r="G153" s="46"/>
      <c r="H153" s="58"/>
    </row>
    <row r="154" spans="1:10" x14ac:dyDescent="0.25">
      <c r="A154" s="46" t="s">
        <v>82</v>
      </c>
    </row>
  </sheetData>
  <mergeCells count="107">
    <mergeCell ref="K78:K82"/>
    <mergeCell ref="K84:K88"/>
    <mergeCell ref="K43:K47"/>
    <mergeCell ref="K53:K57"/>
    <mergeCell ref="K38:K42"/>
    <mergeCell ref="B38:C42"/>
    <mergeCell ref="D38:D42"/>
    <mergeCell ref="B43:D47"/>
    <mergeCell ref="B32:C37"/>
    <mergeCell ref="B48:C52"/>
    <mergeCell ref="K131:K135"/>
    <mergeCell ref="K100:K104"/>
    <mergeCell ref="K111:K115"/>
    <mergeCell ref="A106:B110"/>
    <mergeCell ref="K126:K130"/>
    <mergeCell ref="D121:D125"/>
    <mergeCell ref="D126:D130"/>
    <mergeCell ref="D116:D120"/>
    <mergeCell ref="K73:K77"/>
    <mergeCell ref="K105:K110"/>
    <mergeCell ref="B73:D77"/>
    <mergeCell ref="A105:D105"/>
    <mergeCell ref="A73:A77"/>
    <mergeCell ref="A84:C88"/>
    <mergeCell ref="A89:C93"/>
    <mergeCell ref="K116:K120"/>
    <mergeCell ref="B12:C12"/>
    <mergeCell ref="D48:D52"/>
    <mergeCell ref="B53:D57"/>
    <mergeCell ref="E36:E37"/>
    <mergeCell ref="F36:F37"/>
    <mergeCell ref="G36:G37"/>
    <mergeCell ref="H36:H37"/>
    <mergeCell ref="B13:C17"/>
    <mergeCell ref="B18:C24"/>
    <mergeCell ref="D13:D17"/>
    <mergeCell ref="E29:E31"/>
    <mergeCell ref="D25:D31"/>
    <mergeCell ref="B25:B31"/>
    <mergeCell ref="K58:K62"/>
    <mergeCell ref="B58:B72"/>
    <mergeCell ref="D68:D72"/>
    <mergeCell ref="D18:D24"/>
    <mergeCell ref="A13:A42"/>
    <mergeCell ref="A48:A52"/>
    <mergeCell ref="A53:A57"/>
    <mergeCell ref="K68:K72"/>
    <mergeCell ref="J22:J24"/>
    <mergeCell ref="I22:I24"/>
    <mergeCell ref="K18:K24"/>
    <mergeCell ref="E22:E24"/>
    <mergeCell ref="F22:F24"/>
    <mergeCell ref="G22:G24"/>
    <mergeCell ref="H22:H24"/>
    <mergeCell ref="D32:D37"/>
    <mergeCell ref="C63:D67"/>
    <mergeCell ref="K63:K67"/>
    <mergeCell ref="K32:K37"/>
    <mergeCell ref="K13:K17"/>
    <mergeCell ref="K25:K29"/>
    <mergeCell ref="I36:I37"/>
    <mergeCell ref="J36:J37"/>
    <mergeCell ref="K48:K52"/>
    <mergeCell ref="A2:K2"/>
    <mergeCell ref="A4:K4"/>
    <mergeCell ref="A5:K5"/>
    <mergeCell ref="A7:K7"/>
    <mergeCell ref="A8:K8"/>
    <mergeCell ref="I9:K9"/>
    <mergeCell ref="G9:G11"/>
    <mergeCell ref="H9:H11"/>
    <mergeCell ref="F9:F11"/>
    <mergeCell ref="I10:I11"/>
    <mergeCell ref="J10:J11"/>
    <mergeCell ref="K10:K11"/>
    <mergeCell ref="A9:A11"/>
    <mergeCell ref="B9:C11"/>
    <mergeCell ref="D9:D11"/>
    <mergeCell ref="E9:E11"/>
    <mergeCell ref="K89:K93"/>
    <mergeCell ref="K95:K99"/>
    <mergeCell ref="D95:D99"/>
    <mergeCell ref="D89:D93"/>
    <mergeCell ref="A83:D83"/>
    <mergeCell ref="D84:D88"/>
    <mergeCell ref="A137:B137"/>
    <mergeCell ref="A146:B146"/>
    <mergeCell ref="A148:B148"/>
    <mergeCell ref="K121:K125"/>
    <mergeCell ref="A111:C115"/>
    <mergeCell ref="A116:C120"/>
    <mergeCell ref="A121:C125"/>
    <mergeCell ref="A100:C104"/>
    <mergeCell ref="D106:D110"/>
    <mergeCell ref="A150:B150"/>
    <mergeCell ref="A152:B152"/>
    <mergeCell ref="A43:A47"/>
    <mergeCell ref="D111:D115"/>
    <mergeCell ref="D100:D104"/>
    <mergeCell ref="C58:D62"/>
    <mergeCell ref="A95:C99"/>
    <mergeCell ref="A78:D82"/>
    <mergeCell ref="A94:D94"/>
    <mergeCell ref="A126:C130"/>
    <mergeCell ref="A131:C135"/>
    <mergeCell ref="D131:D135"/>
    <mergeCell ref="A58:A72"/>
  </mergeCells>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2024-10-10T10:49:37Z</dcterms:modified>
</cp:coreProperties>
</file>